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ÁO CÁO PHÒNG VẬT TƯ\"/>
    </mc:Choice>
  </mc:AlternateContent>
  <bookViews>
    <workbookView xWindow="0" yWindow="0" windowWidth="17025" windowHeight="7905"/>
  </bookViews>
  <sheets>
    <sheet name="TBYT cả viện" sheetId="2" r:id="rId1"/>
  </sheets>
  <definedNames>
    <definedName name="_xlnm._FilterDatabase" localSheetId="0" hidden="1">'TBYT cả viện'!$A$3:$H$118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1" i="2" l="1"/>
  <c r="H103" i="2"/>
  <c r="H100" i="2"/>
  <c r="H98" i="2"/>
  <c r="H95" i="2"/>
  <c r="H81" i="2"/>
  <c r="H79" i="2"/>
  <c r="H72" i="2"/>
  <c r="H55" i="2"/>
  <c r="H24" i="2"/>
  <c r="H10" i="2"/>
  <c r="H9" i="2"/>
  <c r="H7" i="2"/>
</calcChain>
</file>

<file path=xl/sharedStrings.xml><?xml version="1.0" encoding="utf-8"?>
<sst xmlns="http://schemas.openxmlformats.org/spreadsheetml/2006/main" count="453" uniqueCount="319">
  <si>
    <t>Máy đo độ bão hòa oxy để bàn</t>
  </si>
  <si>
    <t>Mỹ, Infinium</t>
  </si>
  <si>
    <t xml:space="preserve">Monitor  theo dõi bệnh nhân 5 thông số </t>
  </si>
  <si>
    <t>Nhật Bản, Nihon Kohden</t>
  </si>
  <si>
    <t>Bộ đặt nội khí quản</t>
  </si>
  <si>
    <t>Đức, Nopa</t>
  </si>
  <si>
    <t xml:space="preserve"> Bơm tiêm điện</t>
  </si>
  <si>
    <t>Nhật Bản, Terumo</t>
  </si>
  <si>
    <t>2018</t>
  </si>
  <si>
    <t>2019</t>
  </si>
  <si>
    <t>Bình oxy dưới 10kg+van giảm áp kèm đồng hồ</t>
  </si>
  <si>
    <t>Giường cấp cứu + đệm</t>
  </si>
  <si>
    <t>Việt Thái/Việt Nam</t>
  </si>
  <si>
    <t>Tủ đầu giường</t>
  </si>
  <si>
    <t>Medical Master/Đài Loan</t>
  </si>
  <si>
    <t>Xe cáng đẩy 01 tay quay dùng trong nội soi</t>
  </si>
  <si>
    <t>Việt Nam/Hải Hà</t>
  </si>
  <si>
    <t>2020</t>
  </si>
  <si>
    <t>Máy truyền dịch</t>
  </si>
  <si>
    <t>Máy hút dịch liên tục áp lực thấp</t>
  </si>
  <si>
    <t>Nhật Bản, Sanko</t>
  </si>
  <si>
    <t>Nước sx, Hãng sx</t>
  </si>
  <si>
    <t>Năm sản xuất</t>
  </si>
  <si>
    <t xml:space="preserve">Năm sử dụng </t>
  </si>
  <si>
    <t>Số lượng</t>
  </si>
  <si>
    <t>Nguyên Giá</t>
  </si>
  <si>
    <t>Nhật Bản, Olympus</t>
  </si>
  <si>
    <t>Máy điện tim 3 đến 6 kênh</t>
  </si>
  <si>
    <t>Máy siêu âm đen trắng xách tay 2 đấu dò kèm máy in</t>
  </si>
  <si>
    <t>Nhật Bản, Hitachi Aloka Medical/Hitachi Ltd Nhật Bản</t>
  </si>
  <si>
    <t>Máy hút dịch Thomas</t>
  </si>
  <si>
    <t>Mỹ</t>
  </si>
  <si>
    <t xml:space="preserve">Máy cắt đốt cao tần sử dụng trong nội soi </t>
  </si>
  <si>
    <t>Đức, ERBE ElektromedizinGmbH</t>
  </si>
  <si>
    <t xml:space="preserve">Hệ thống nội soi khí phế quản (Nguồn sáng Xenon 300W) </t>
  </si>
  <si>
    <t>Nhật Bản, Hoya Corporation</t>
  </si>
  <si>
    <t>Máy chuẩn đoán nhiễm khuẩn HP(Helicobacter Pylori) qua hơi thở</t>
  </si>
  <si>
    <t>Trung Quốc, Shenzhen Zhonghe Headway Bio-Sci&amp;Tech Co.Ltd</t>
  </si>
  <si>
    <t>Máy siêu âm màu 4D có chức năng đô độ đàn hồi mô</t>
  </si>
  <si>
    <t>Hàn Quốc; Siemens Healthineers/Hàn Quốc</t>
  </si>
  <si>
    <t>Hệ thống nội soi dạ dày, đại tràng</t>
  </si>
  <si>
    <t>Nhật Bản; Hoya Corporation</t>
  </si>
  <si>
    <t>Tủ đựng dụng cụ nội soi</t>
  </si>
  <si>
    <t>Máy cắt đốt u, mô mềm bằng vi sóng (Máy đốt khối u bằng vi sóng Viba)</t>
  </si>
  <si>
    <t>Mỹ, MedWaves</t>
  </si>
  <si>
    <t>Máy siêu âm tổng quát 2 đầu dò</t>
  </si>
  <si>
    <t>GE Medical Systems (China) Co., Ltd</t>
  </si>
  <si>
    <t>Máy X- quang kỹ thuật số</t>
  </si>
  <si>
    <t xml:space="preserve"> Trung Quốc, Siemens Healthcare-Đức</t>
  </si>
  <si>
    <t>Máy siêu âm màu 4D</t>
  </si>
  <si>
    <t>Nhật Bản, Hitachi</t>
  </si>
  <si>
    <t>Máy in phim khô 2 khay</t>
  </si>
  <si>
    <t>Trung Quốc, Fujifim - Nhật Bản</t>
  </si>
  <si>
    <t>Máy Xquang chụp vú (MAMO 3D)</t>
  </si>
  <si>
    <t>Ý, MIS GIOTTO  S.p.A</t>
  </si>
  <si>
    <t>Hệ thống chụp cắt lớp vi tính CT16 dãy đầu thu'</t>
  </si>
  <si>
    <t>Trung Quốc, Philips Heathcare(Suzhou) Co.,Ltd</t>
  </si>
  <si>
    <t>Hệ thống máy cộng hưởng từ MRI 1.5T, 24 kênh</t>
  </si>
  <si>
    <t>Hà Lan/Philips</t>
  </si>
  <si>
    <t>Máy siêu âm màu xách tay</t>
  </si>
  <si>
    <t>Nhà máy GE tại TQ, GE Healthcare/Mỹ</t>
  </si>
  <si>
    <t>Máy siêu âm Doppler màu</t>
  </si>
  <si>
    <t>Trung Quốc, GE Medical Systems</t>
  </si>
  <si>
    <t>Hệ thống máy chụp X - quang cao tần số hóa (Hệ thống X - quang kỹ thuật số)</t>
  </si>
  <si>
    <t>Đức, Siemens Healthcare</t>
  </si>
  <si>
    <t>Máy siêu âm tổng quát 3 đầu dò</t>
  </si>
  <si>
    <t>883.000.000</t>
  </si>
  <si>
    <t>Hệ thống gia tốc xạ trị đa năng</t>
  </si>
  <si>
    <t>Anh Quốc/Elekta</t>
  </si>
  <si>
    <t>Máy khí dung siêu âm</t>
  </si>
  <si>
    <t>Nhật Bản, Shin-Ei/Koushin-NB</t>
  </si>
  <si>
    <t>Máy hút điện</t>
  </si>
  <si>
    <t>Nhật Bản, Shin ei(Sanko Manufacturing)</t>
  </si>
  <si>
    <t>Máy phá dung tim</t>
  </si>
  <si>
    <t>Nhật Bản, Nihon Kohden Nhật Bản</t>
  </si>
  <si>
    <t>Máy tạo Oxy di động≥5 lít</t>
  </si>
  <si>
    <t>Mỹ, Caire Inc</t>
  </si>
  <si>
    <t xml:space="preserve">Máy thở + Máy nén khí </t>
  </si>
  <si>
    <t>Mỹ, eVent Medical/Mỹ</t>
  </si>
  <si>
    <t>Bộ mở khí quản</t>
  </si>
  <si>
    <t>Pakistan, Goldtier</t>
  </si>
  <si>
    <t>Bộ đăt đèn nội khí quản</t>
  </si>
  <si>
    <t>Đèn Gù (làm tiểu phẫu)</t>
  </si>
  <si>
    <t>Việt Nam, TNE</t>
  </si>
  <si>
    <t>Mỹ, Medgyn</t>
  </si>
  <si>
    <t>Máy đốt cổ tử cung cao tần hoặc LASER</t>
  </si>
  <si>
    <t>Việt Nam, TT Công nghệ Laser</t>
  </si>
  <si>
    <t>Bộ khám điều trị nội soi TMH + Ghế</t>
  </si>
  <si>
    <t>Hàn Quốc, Innotech</t>
  </si>
  <si>
    <t>Máy đốt điện cổ tử cung</t>
  </si>
  <si>
    <t>Italia, Alsa</t>
  </si>
  <si>
    <r>
      <t>Dao mổ diện cao tần</t>
    </r>
    <r>
      <rPr>
        <sz val="12"/>
        <color theme="1"/>
        <rFont val="Calibri"/>
        <family val="2"/>
      </rPr>
      <t>≥</t>
    </r>
    <r>
      <rPr>
        <sz val="12"/>
        <color theme="1"/>
        <rFont val="Times New Roman"/>
        <family val="1"/>
      </rPr>
      <t>300WHF</t>
    </r>
  </si>
  <si>
    <t>Việt Nam, Long Phương</t>
  </si>
  <si>
    <t>Máy làm LEEP cổ tử cung</t>
  </si>
  <si>
    <t>Mỹ; CooperSurgical</t>
  </si>
  <si>
    <t>Máy đo điện giải N+,K+,CL+, điện cực chọn lọc ion</t>
  </si>
  <si>
    <t>Nhật Bản, Jokoh</t>
  </si>
  <si>
    <t>Máy ly tâm đa năng ≥4000 vòng/phút</t>
  </si>
  <si>
    <t>Đức, Hettich</t>
  </si>
  <si>
    <t xml:space="preserve">Máy phân tích huyết học≥18 thông số </t>
  </si>
  <si>
    <t>Pháp, Horiba Medical</t>
  </si>
  <si>
    <t xml:space="preserve">Máy phân tích nước tiểu tự động ≥10 thông số </t>
  </si>
  <si>
    <t>Anh, Siemens</t>
  </si>
  <si>
    <t>Tủ an toàn sinh học</t>
  </si>
  <si>
    <t>Indonesia, ESCO</t>
  </si>
  <si>
    <t>Tủ sấy 250◦C≥ 120 lít</t>
  </si>
  <si>
    <t>Đức, Memmert</t>
  </si>
  <si>
    <t>Pipet+giá để 10-100ml,100-1000ml( mỗi loại gồm 3 bộ)</t>
  </si>
  <si>
    <t>Phần Lan,  Thermo</t>
  </si>
  <si>
    <t>Máy sinh hóa tự động XR2015</t>
  </si>
  <si>
    <t>Trung Quốc, Mindray</t>
  </si>
  <si>
    <t>Tủ lạnh≥250 lít</t>
  </si>
  <si>
    <t>Thái Lan,  Electrolux</t>
  </si>
  <si>
    <t>Máy phân tích miễn dịch</t>
  </si>
  <si>
    <t>Mỹ, Beckman Coulter-Mỹ</t>
  </si>
  <si>
    <t>Máy xét nghiệm huyết học tự động</t>
  </si>
  <si>
    <t>Nhật Bản,  Nihon Kohden</t>
  </si>
  <si>
    <t xml:space="preserve">Máy xét nghiệm đông máu </t>
  </si>
  <si>
    <t>Mỹ, Instrumentation Laboratory</t>
  </si>
  <si>
    <t>Tủ Lạnh Trữ máu</t>
  </si>
  <si>
    <t>Ý, Frimed</t>
  </si>
  <si>
    <t>Máy xét nghiệm sinh hóa tự động</t>
  </si>
  <si>
    <t>Nhật Bản; Beckman Coulter</t>
  </si>
  <si>
    <t>Kính hiển vi điện tử 2 mắt</t>
  </si>
  <si>
    <t>Japan; Olympus</t>
  </si>
  <si>
    <t>Máy phân tích điện giải tự động (đo Na/ K/ Cl)</t>
  </si>
  <si>
    <t>Trung Quốc; B&amp;E/ Trung Quốc</t>
  </si>
  <si>
    <t>2021</t>
  </si>
  <si>
    <t>Máy đo độ máu lắng tự động</t>
  </si>
  <si>
    <t>Hà Lan; ELITechGroup B.V./ Hà Lan</t>
  </si>
  <si>
    <t>Nhật Bản/ Nihon Kohden</t>
  </si>
  <si>
    <t>Tủ ấm 37-60 độ≥60 lít</t>
  </si>
  <si>
    <t>Tủ bảo quản tử thi loại ≥2 xác</t>
  </si>
  <si>
    <t>Đức, Funeralia</t>
  </si>
  <si>
    <t>Máy cắt tiêu bản quay tay tự động lùi mẫu vật</t>
  </si>
  <si>
    <t>Đức, Slee medical GmbH</t>
  </si>
  <si>
    <t>Máy đúc  bệnh phẩm MPS/P</t>
  </si>
  <si>
    <t>Tủ hút khí độc</t>
  </si>
  <si>
    <t>Việt Nam, Phượng Hải</t>
  </si>
  <si>
    <t>Máy chuyển bệnh phẩm MTP</t>
  </si>
  <si>
    <t>Bàn hơ tiêu bản (Bàn sấy lam)</t>
  </si>
  <si>
    <t>Kính lúp 2 mắt</t>
  </si>
  <si>
    <t>Việt Nam</t>
  </si>
  <si>
    <t>Máy cắt lạnh tiêu bản</t>
  </si>
  <si>
    <t>Đức, Medite</t>
  </si>
  <si>
    <t>Máy giặt, vắt≥30kg</t>
  </si>
  <si>
    <t>Tây Ban Nha, Primer</t>
  </si>
  <si>
    <t>Máy là công nghiệp chạy điện (có bàn hút chân không)</t>
  </si>
  <si>
    <t>Italya, Ghidini</t>
  </si>
  <si>
    <t>Máy sấy vải≥30kg</t>
  </si>
  <si>
    <t>Máy rửa dụng cụ hơi nước chạy điện</t>
  </si>
  <si>
    <t>Việt Nam, PETECH, HMED</t>
  </si>
  <si>
    <t>Nồi hấp ngang 1 cửa≥300 lít chạy điện</t>
  </si>
  <si>
    <t>Đài Loan, Medsource Co.,Ltd</t>
  </si>
  <si>
    <t>Nồi hấp ngang tiệt trùng chạy điện</t>
  </si>
  <si>
    <t>Anh, Lobocon</t>
  </si>
  <si>
    <t>Máy sấy đồ vải≥60kg</t>
  </si>
  <si>
    <t>Tây Ban Nha; Fagor Industrial, S.Coop</t>
  </si>
  <si>
    <t>Máy giặt đồ vải≥50kg</t>
  </si>
  <si>
    <t>Nồi hấp tiệt trùng sấy hút chân không 300 lít loại 1 cửa</t>
  </si>
  <si>
    <t>Việt Nam; Cty TNHH điện tử y tế HASAKY</t>
  </si>
  <si>
    <t>Buồng khử khuẩn cho người và xe</t>
  </si>
  <si>
    <t xml:space="preserve">Nhật Bản, Nihon Kohden </t>
  </si>
  <si>
    <t>2017</t>
  </si>
  <si>
    <t>Tủ phân lập cách ly vô trùng</t>
  </si>
  <si>
    <t>Indonesia, ESCO SCI-4N1-S</t>
  </si>
  <si>
    <t>Máy làm ấm dịch truyền</t>
  </si>
  <si>
    <t>Aó, Biegler</t>
  </si>
  <si>
    <t>Máy phun dịch khử trùng</t>
  </si>
  <si>
    <t>Pháp, Anios</t>
  </si>
  <si>
    <t>Monitor phòng mổ 6 thông số   ( có theo dõi EtCO2)</t>
  </si>
  <si>
    <t>Pakistan, Gold tier</t>
  </si>
  <si>
    <t>Bộ dụng cụ phẫu thuật tiêu hóa</t>
  </si>
  <si>
    <t>Bộ dụng cụ tiểu phẫu</t>
  </si>
  <si>
    <t>Bộ dụng cụ trung phẫu</t>
  </si>
  <si>
    <t>Bàn mổ đa năng điện thủy lực</t>
  </si>
  <si>
    <t>Đức, AGA</t>
  </si>
  <si>
    <t>Đèn mổ treo trần≥120.000 lux</t>
  </si>
  <si>
    <t>Nhật Bản, Yamada Shadowless Lamp</t>
  </si>
  <si>
    <t>Đền mổ di động≥120.000 lux</t>
  </si>
  <si>
    <t>Nhật Bản-Yamada Shadowless Lamp</t>
  </si>
  <si>
    <t>Dao mổ điện siêu âm</t>
  </si>
  <si>
    <t>Mỹ, Ethicon Endo Surgery</t>
  </si>
  <si>
    <t xml:space="preserve">Máy gây mê kèm giúp thở </t>
  </si>
  <si>
    <t>Mỹ, GE Healthcare</t>
  </si>
  <si>
    <t>Máy nén khí dùng xì khô dụng cụ phẫu thuật</t>
  </si>
  <si>
    <t>Trung Quốc, Atec</t>
  </si>
  <si>
    <t>Bộ dụng cụ phẫu thuật tiết niệu (21 chi tiết)</t>
  </si>
  <si>
    <t>Đức-Mỹ-Thụy Sỹ, Karl Storz</t>
  </si>
  <si>
    <t>Dao mổ điện cao tần≥300W</t>
  </si>
  <si>
    <t>Ý, Geister</t>
  </si>
  <si>
    <t>Bàn mổ đa năng cơ- thủy lực</t>
  </si>
  <si>
    <t>Hàn Quốc- JW-WELLSMEDI</t>
  </si>
  <si>
    <t>Hệ thống phẫu thuật nội soi ổ bụng 3 chíp CCD</t>
  </si>
  <si>
    <t>Đức-Mỹ, Karl Storz</t>
  </si>
  <si>
    <t>Bộ dụng cụ đại phẫu</t>
  </si>
  <si>
    <t>Đức, RZMedizintechnik GmbH</t>
  </si>
  <si>
    <t>Bộ dụng cụ phẫu thuật tuyến giáp</t>
  </si>
  <si>
    <t>Máy hút dịch 2 bình</t>
  </si>
  <si>
    <t>Mỹ, CAMI SRL</t>
  </si>
  <si>
    <t>Bàn mổ đa năng điện</t>
  </si>
  <si>
    <t>Mỹ; Advanced Instrumentations, Tnc/Mỹ</t>
  </si>
  <si>
    <t>Đèn mổ treo trần ánh sáng lạnh</t>
  </si>
  <si>
    <t>Bộ đặt nội khí quản có camera</t>
  </si>
  <si>
    <t>Malaysia; Ambu</t>
  </si>
  <si>
    <t>08/2018</t>
  </si>
  <si>
    <t>Bộ dụng cụ phẫu thuật xương</t>
  </si>
  <si>
    <t>STT</t>
  </si>
  <si>
    <t>Máy Soi cổ tử cung</t>
  </si>
  <si>
    <t>Bộ nội soi dạ dày, tá tràng+đại tràng ống mềm</t>
  </si>
  <si>
    <t>Model</t>
  </si>
  <si>
    <t>CLEO</t>
  </si>
  <si>
    <t>PVM-2701; BSM - 3562</t>
  </si>
  <si>
    <t>TE*SS700</t>
  </si>
  <si>
    <t>TE-LF630</t>
  </si>
  <si>
    <t>CONSTANT 1400</t>
  </si>
  <si>
    <t>CV-170</t>
  </si>
  <si>
    <t>ECG-1250K</t>
  </si>
  <si>
    <t>Prosound 2</t>
  </si>
  <si>
    <t>VIO200S</t>
  </si>
  <si>
    <t>EPK-I5000</t>
  </si>
  <si>
    <t>HUBT-20</t>
  </si>
  <si>
    <t>Acuson Juniper</t>
  </si>
  <si>
    <t>EPK-i7010</t>
  </si>
  <si>
    <t>MWG881
Seri: 0465</t>
  </si>
  <si>
    <t>Versana Essential</t>
  </si>
  <si>
    <t>Multix Select DR</t>
  </si>
  <si>
    <t>IPF-1504</t>
  </si>
  <si>
    <t>Drypix Plux (Drypix 4000)</t>
  </si>
  <si>
    <t>GIOTTOIMAGE 3DL</t>
  </si>
  <si>
    <t>Access CT16</t>
  </si>
  <si>
    <t>Prodiva 1.5T CS</t>
  </si>
  <si>
    <t>LOGIQ V2</t>
  </si>
  <si>
    <t>VERSANA BALANCE</t>
  </si>
  <si>
    <t>MULTIX Impact</t>
  </si>
  <si>
    <t>Versana Balance</t>
  </si>
  <si>
    <t>Synergy Platform</t>
  </si>
  <si>
    <t>Comfort 2000KU-400</t>
  </si>
  <si>
    <t>CD-2800</t>
  </si>
  <si>
    <t>TEC-5531K</t>
  </si>
  <si>
    <t>New Life Elite</t>
  </si>
  <si>
    <t>eVolution 3e</t>
  </si>
  <si>
    <t>MEDILED</t>
  </si>
  <si>
    <t>AL106</t>
  </si>
  <si>
    <t>MP-HT</t>
  </si>
  <si>
    <t>INV250</t>
  </si>
  <si>
    <t>Alsatomsu 140 MPC</t>
  </si>
  <si>
    <t>LPT 350s</t>
  </si>
  <si>
    <t>LP-10-220</t>
  </si>
  <si>
    <t>EX-D</t>
  </si>
  <si>
    <t>Rotofix 32A</t>
  </si>
  <si>
    <t>ABX MicrosES60</t>
  </si>
  <si>
    <t>Clinitek Status+</t>
  </si>
  <si>
    <t xml:space="preserve"> SC2-4E1</t>
  </si>
  <si>
    <t>UN160</t>
  </si>
  <si>
    <t>BS200E</t>
  </si>
  <si>
    <t>EME26005A</t>
  </si>
  <si>
    <t>Access 2</t>
  </si>
  <si>
    <t>CelltacF</t>
  </si>
  <si>
    <t>ACL TOP 350CTS</t>
  </si>
  <si>
    <t>FS20E</t>
  </si>
  <si>
    <t>AU680;</t>
  </si>
  <si>
    <t>CX43</t>
  </si>
  <si>
    <t>CBS-300</t>
  </si>
  <si>
    <t>MICROsed-System</t>
  </si>
  <si>
    <t xml:space="preserve"> MEK-9100</t>
  </si>
  <si>
    <t>IN75</t>
  </si>
  <si>
    <t>80412/2</t>
  </si>
  <si>
    <t>CUT 4062</t>
  </si>
  <si>
    <t>MPS/P</t>
  </si>
  <si>
    <t>BL.H16</t>
  </si>
  <si>
    <t>MTP</t>
  </si>
  <si>
    <t>Silidetec</t>
  </si>
  <si>
    <t>M - 630</t>
  </si>
  <si>
    <t>RS-36TE</t>
  </si>
  <si>
    <t>Beta3/TPA</t>
  </si>
  <si>
    <t>DS-35DE</t>
  </si>
  <si>
    <t>AMC-18A</t>
  </si>
  <si>
    <t>TC-612</t>
  </si>
  <si>
    <t xml:space="preserve">LHA-101 </t>
  </si>
  <si>
    <t>SR-60MP E</t>
  </si>
  <si>
    <t>LN-60 TP2 E</t>
  </si>
  <si>
    <t>HA-300DR</t>
  </si>
  <si>
    <t>SCI-4N1-S</t>
  </si>
  <si>
    <t>BW685</t>
  </si>
  <si>
    <t>Asrosept 100vf</t>
  </si>
  <si>
    <t>BSM-3562</t>
  </si>
  <si>
    <t>MP-1050/5Y</t>
  </si>
  <si>
    <t>CR0704</t>
  </si>
  <si>
    <t>CR04S</t>
  </si>
  <si>
    <t>GEN11</t>
  </si>
  <si>
    <t>Carestation 620; Leon</t>
  </si>
  <si>
    <t>AT80/38</t>
  </si>
  <si>
    <t>ESU-X300NT</t>
  </si>
  <si>
    <t>CHS-790</t>
  </si>
  <si>
    <t>TRICAM SL II</t>
  </si>
  <si>
    <t>NEW HOSPIVAC 400</t>
  </si>
  <si>
    <t>OT-500</t>
  </si>
  <si>
    <t>SL700/700LED</t>
  </si>
  <si>
    <t>Ambu a View</t>
  </si>
  <si>
    <t>Kính hiển vi 3 mắt kèm camera</t>
  </si>
  <si>
    <t>Evident, Trung Quốc</t>
  </si>
  <si>
    <t>CX 43</t>
  </si>
  <si>
    <t>376.200.000</t>
  </si>
  <si>
    <t>Máy hút dịch 1 bình</t>
  </si>
  <si>
    <t>NEW ASKIR 30 PROXIMITY</t>
  </si>
  <si>
    <t>12.000.000</t>
  </si>
  <si>
    <t>Máy hút dịch loại 2 bình</t>
  </si>
  <si>
    <t>CAMI SRL, Ý</t>
  </si>
  <si>
    <t>34.600.000</t>
  </si>
  <si>
    <t>Tên máy móc, thiết bị</t>
  </si>
  <si>
    <t>2014</t>
  </si>
  <si>
    <t>2024</t>
  </si>
  <si>
    <t>2012</t>
  </si>
  <si>
    <t>2016</t>
  </si>
  <si>
    <t>2015</t>
  </si>
  <si>
    <t>2022</t>
  </si>
  <si>
    <t>2013</t>
  </si>
  <si>
    <t>DANH MỤC TRANG THIẾT BỊ Y TẾ HIỆN CÓ TẠI BỆNH VIỆN UNG BƯỚU TỈNH BẮC GIANG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</si>
</sst>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4"/>
      <color theme="1"/>
      <name val="Times New Roman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</font>
    <font>
      <sz val="12"/>
      <color rgb="FF000000"/>
      <name val="Times New Roman"/>
      <family val="1"/>
    </font>
    <font>
      <sz val="12"/>
      <color rgb="FF001A33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14" fontId="2" fillId="0" borderId="1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523875</xdr:colOff>
      <xdr:row>18</xdr:row>
      <xdr:rowOff>0</xdr:rowOff>
    </xdr:from>
    <xdr:ext cx="91440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5813D9F-EBA9-4A3A-93D7-3B6D2F7BACCA}"/>
            </a:ext>
          </a:extLst>
        </xdr:cNvPr>
        <xdr:cNvSpPr txBox="1"/>
      </xdr:nvSpPr>
      <xdr:spPr>
        <a:xfrm>
          <a:off x="7105650" y="1134427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523875</xdr:colOff>
      <xdr:row>44</xdr:row>
      <xdr:rowOff>0</xdr:rowOff>
    </xdr:from>
    <xdr:ext cx="91440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DF8715A-FB9D-49D5-851B-DA3E57D1D134}"/>
            </a:ext>
          </a:extLst>
        </xdr:cNvPr>
        <xdr:cNvSpPr txBox="1"/>
      </xdr:nvSpPr>
      <xdr:spPr>
        <a:xfrm>
          <a:off x="7105650" y="3172777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523875</xdr:colOff>
      <xdr:row>57</xdr:row>
      <xdr:rowOff>0</xdr:rowOff>
    </xdr:from>
    <xdr:ext cx="914400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75D5821-C0FB-40D4-B26F-846E2D03CD9D}"/>
            </a:ext>
          </a:extLst>
        </xdr:cNvPr>
        <xdr:cNvSpPr txBox="1"/>
      </xdr:nvSpPr>
      <xdr:spPr>
        <a:xfrm>
          <a:off x="7105650" y="4317682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523875</xdr:colOff>
      <xdr:row>71</xdr:row>
      <xdr:rowOff>0</xdr:rowOff>
    </xdr:from>
    <xdr:ext cx="91440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DA1C2C9-BCC6-45FB-BCAE-F0433CB5418F}"/>
            </a:ext>
          </a:extLst>
        </xdr:cNvPr>
        <xdr:cNvSpPr txBox="1"/>
      </xdr:nvSpPr>
      <xdr:spPr>
        <a:xfrm>
          <a:off x="7105650" y="4957762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8"/>
  <sheetViews>
    <sheetView tabSelected="1" zoomScaleNormal="100" workbookViewId="0">
      <selection activeCell="K9" sqref="K9"/>
    </sheetView>
  </sheetViews>
  <sheetFormatPr defaultRowHeight="18.75" x14ac:dyDescent="0.3"/>
  <cols>
    <col min="1" max="1" width="4.33203125" style="37" customWidth="1"/>
    <col min="2" max="2" width="30.77734375" style="36" customWidth="1"/>
    <col min="3" max="3" width="14" style="37" customWidth="1"/>
    <col min="4" max="4" width="16.44140625" style="36" customWidth="1"/>
    <col min="5" max="5" width="11.21875" style="37" customWidth="1"/>
    <col min="6" max="6" width="11.6640625" style="37" customWidth="1"/>
    <col min="7" max="7" width="12" style="37" customWidth="1"/>
    <col min="8" max="8" width="20.5546875" style="27" hidden="1" customWidth="1"/>
  </cols>
  <sheetData>
    <row r="1" spans="1:8" x14ac:dyDescent="0.3">
      <c r="A1" s="48" t="s">
        <v>318</v>
      </c>
      <c r="B1" s="48"/>
      <c r="C1" s="48"/>
      <c r="D1" s="48"/>
      <c r="E1" s="48"/>
      <c r="F1" s="48"/>
      <c r="G1" s="48"/>
      <c r="H1" s="48"/>
    </row>
    <row r="3" spans="1:8" ht="31.5" x14ac:dyDescent="0.3">
      <c r="A3" s="38" t="s">
        <v>207</v>
      </c>
      <c r="B3" s="1" t="s">
        <v>310</v>
      </c>
      <c r="C3" s="1" t="s">
        <v>21</v>
      </c>
      <c r="D3" s="1" t="s">
        <v>210</v>
      </c>
      <c r="E3" s="1" t="s">
        <v>22</v>
      </c>
      <c r="F3" s="1" t="s">
        <v>23</v>
      </c>
      <c r="G3" s="1" t="s">
        <v>24</v>
      </c>
      <c r="H3" s="1" t="s">
        <v>25</v>
      </c>
    </row>
    <row r="4" spans="1:8" x14ac:dyDescent="0.3">
      <c r="A4" s="39">
        <v>1</v>
      </c>
      <c r="B4" s="28" t="s">
        <v>0</v>
      </c>
      <c r="C4" s="4" t="s">
        <v>1</v>
      </c>
      <c r="D4" s="28" t="s">
        <v>211</v>
      </c>
      <c r="E4" s="3">
        <v>2016</v>
      </c>
      <c r="F4" s="14" t="s">
        <v>163</v>
      </c>
      <c r="G4" s="3">
        <v>6</v>
      </c>
      <c r="H4" s="20">
        <v>46787000</v>
      </c>
    </row>
    <row r="5" spans="1:8" ht="31.5" x14ac:dyDescent="0.3">
      <c r="A5" s="39">
        <v>2</v>
      </c>
      <c r="B5" s="28" t="s">
        <v>2</v>
      </c>
      <c r="C5" s="4" t="s">
        <v>3</v>
      </c>
      <c r="D5" s="28" t="s">
        <v>212</v>
      </c>
      <c r="E5" s="4">
        <v>2016</v>
      </c>
      <c r="F5" s="14" t="s">
        <v>163</v>
      </c>
      <c r="G5" s="3">
        <v>18</v>
      </c>
      <c r="H5" s="20">
        <v>218696000</v>
      </c>
    </row>
    <row r="6" spans="1:8" x14ac:dyDescent="0.3">
      <c r="A6" s="39">
        <v>3</v>
      </c>
      <c r="B6" s="28" t="s">
        <v>4</v>
      </c>
      <c r="C6" s="4" t="s">
        <v>5</v>
      </c>
      <c r="D6" s="31"/>
      <c r="E6" s="3">
        <v>2016</v>
      </c>
      <c r="F6" s="14" t="s">
        <v>163</v>
      </c>
      <c r="G6" s="3">
        <v>4</v>
      </c>
      <c r="H6" s="20">
        <v>21300000</v>
      </c>
    </row>
    <row r="7" spans="1:8" x14ac:dyDescent="0.3">
      <c r="A7" s="39">
        <v>4</v>
      </c>
      <c r="B7" s="28" t="s">
        <v>6</v>
      </c>
      <c r="C7" s="4" t="s">
        <v>7</v>
      </c>
      <c r="D7" s="28" t="s">
        <v>213</v>
      </c>
      <c r="E7" s="3">
        <v>2016</v>
      </c>
      <c r="F7" s="14" t="s">
        <v>8</v>
      </c>
      <c r="G7" s="3">
        <v>20</v>
      </c>
      <c r="H7" s="20">
        <f>45914000*G7</f>
        <v>918280000</v>
      </c>
    </row>
    <row r="8" spans="1:8" ht="31.5" x14ac:dyDescent="0.3">
      <c r="A8" s="39">
        <v>5</v>
      </c>
      <c r="B8" s="28" t="s">
        <v>10</v>
      </c>
      <c r="C8" s="4"/>
      <c r="D8" s="28"/>
      <c r="E8" s="3"/>
      <c r="F8" s="14" t="s">
        <v>163</v>
      </c>
      <c r="G8" s="3">
        <v>5</v>
      </c>
      <c r="H8" s="20">
        <v>4262000</v>
      </c>
    </row>
    <row r="9" spans="1:8" x14ac:dyDescent="0.3">
      <c r="A9" s="39">
        <v>6</v>
      </c>
      <c r="B9" s="29" t="s">
        <v>11</v>
      </c>
      <c r="C9" s="5" t="s">
        <v>12</v>
      </c>
      <c r="D9" s="29"/>
      <c r="E9" s="5">
        <v>2017</v>
      </c>
      <c r="F9" s="15" t="s">
        <v>163</v>
      </c>
      <c r="G9" s="7">
        <v>49</v>
      </c>
      <c r="H9" s="21">
        <f>21400000*G9</f>
        <v>1048600000</v>
      </c>
    </row>
    <row r="10" spans="1:8" ht="31.5" x14ac:dyDescent="0.3">
      <c r="A10" s="39">
        <v>7</v>
      </c>
      <c r="B10" s="29" t="s">
        <v>13</v>
      </c>
      <c r="C10" s="5" t="s">
        <v>14</v>
      </c>
      <c r="D10" s="29"/>
      <c r="E10" s="5">
        <v>2017</v>
      </c>
      <c r="F10" s="15" t="s">
        <v>163</v>
      </c>
      <c r="G10" s="7">
        <v>45</v>
      </c>
      <c r="H10" s="21">
        <f>5520000*G10</f>
        <v>248400000</v>
      </c>
    </row>
    <row r="11" spans="1:8" x14ac:dyDescent="0.3">
      <c r="A11" s="39">
        <v>8</v>
      </c>
      <c r="B11" s="29" t="s">
        <v>15</v>
      </c>
      <c r="C11" s="5" t="s">
        <v>16</v>
      </c>
      <c r="D11" s="29"/>
      <c r="E11" s="6" t="s">
        <v>17</v>
      </c>
      <c r="F11" s="6" t="s">
        <v>17</v>
      </c>
      <c r="G11" s="3">
        <v>1</v>
      </c>
      <c r="H11" s="20">
        <v>20480000</v>
      </c>
    </row>
    <row r="12" spans="1:8" x14ac:dyDescent="0.3">
      <c r="A12" s="39">
        <v>9</v>
      </c>
      <c r="B12" s="29" t="s">
        <v>18</v>
      </c>
      <c r="C12" s="5" t="s">
        <v>7</v>
      </c>
      <c r="D12" s="29" t="s">
        <v>214</v>
      </c>
      <c r="E12" s="7">
        <v>2020</v>
      </c>
      <c r="F12" s="6" t="s">
        <v>127</v>
      </c>
      <c r="G12" s="7">
        <v>13</v>
      </c>
      <c r="H12" s="21">
        <v>34500000</v>
      </c>
    </row>
    <row r="13" spans="1:8" x14ac:dyDescent="0.3">
      <c r="A13" s="39">
        <v>10</v>
      </c>
      <c r="B13" s="29" t="s">
        <v>19</v>
      </c>
      <c r="C13" s="5" t="s">
        <v>20</v>
      </c>
      <c r="D13" s="29" t="s">
        <v>215</v>
      </c>
      <c r="E13" s="7">
        <v>2021</v>
      </c>
      <c r="F13" s="6" t="s">
        <v>127</v>
      </c>
      <c r="G13" s="7">
        <v>4</v>
      </c>
      <c r="H13" s="21">
        <v>25000000</v>
      </c>
    </row>
    <row r="14" spans="1:8" ht="31.5" x14ac:dyDescent="0.3">
      <c r="A14" s="39">
        <v>11</v>
      </c>
      <c r="B14" s="28" t="s">
        <v>209</v>
      </c>
      <c r="C14" s="4" t="s">
        <v>26</v>
      </c>
      <c r="D14" s="28" t="s">
        <v>216</v>
      </c>
      <c r="E14" s="4">
        <v>2016</v>
      </c>
      <c r="F14" s="16" t="s">
        <v>163</v>
      </c>
      <c r="G14" s="4">
        <v>1</v>
      </c>
      <c r="H14" s="22">
        <v>2662650000</v>
      </c>
    </row>
    <row r="15" spans="1:8" ht="31.5" x14ac:dyDescent="0.3">
      <c r="A15" s="39">
        <v>12</v>
      </c>
      <c r="B15" s="28" t="s">
        <v>27</v>
      </c>
      <c r="C15" s="4" t="s">
        <v>3</v>
      </c>
      <c r="D15" s="28" t="s">
        <v>217</v>
      </c>
      <c r="E15" s="4">
        <v>2016</v>
      </c>
      <c r="F15" s="16" t="s">
        <v>163</v>
      </c>
      <c r="G15" s="3">
        <v>4</v>
      </c>
      <c r="H15" s="20">
        <v>88526000</v>
      </c>
    </row>
    <row r="16" spans="1:8" ht="63" x14ac:dyDescent="0.3">
      <c r="A16" s="39">
        <v>13</v>
      </c>
      <c r="B16" s="28" t="s">
        <v>28</v>
      </c>
      <c r="C16" s="4" t="s">
        <v>29</v>
      </c>
      <c r="D16" s="28" t="s">
        <v>218</v>
      </c>
      <c r="E16" s="4">
        <v>2016</v>
      </c>
      <c r="F16" s="16" t="s">
        <v>163</v>
      </c>
      <c r="G16" s="4">
        <v>2</v>
      </c>
      <c r="H16" s="22">
        <v>438071000</v>
      </c>
    </row>
    <row r="17" spans="1:8" x14ac:dyDescent="0.3">
      <c r="A17" s="39">
        <v>14</v>
      </c>
      <c r="B17" s="31" t="s">
        <v>30</v>
      </c>
      <c r="C17" s="4" t="s">
        <v>31</v>
      </c>
      <c r="D17" s="28">
        <v>1242</v>
      </c>
      <c r="E17" s="4">
        <v>2014</v>
      </c>
      <c r="F17" s="16" t="s">
        <v>311</v>
      </c>
      <c r="G17" s="3">
        <v>1</v>
      </c>
      <c r="H17" s="20">
        <v>30000000</v>
      </c>
    </row>
    <row r="18" spans="1:8" ht="47.25" x14ac:dyDescent="0.3">
      <c r="A18" s="39">
        <v>15</v>
      </c>
      <c r="B18" s="28" t="s">
        <v>32</v>
      </c>
      <c r="C18" s="4" t="s">
        <v>33</v>
      </c>
      <c r="D18" s="28" t="s">
        <v>219</v>
      </c>
      <c r="E18" s="3">
        <v>2017</v>
      </c>
      <c r="F18" s="14" t="s">
        <v>8</v>
      </c>
      <c r="G18" s="3">
        <v>1</v>
      </c>
      <c r="H18" s="20">
        <v>245000000</v>
      </c>
    </row>
    <row r="19" spans="1:8" ht="31.5" x14ac:dyDescent="0.3">
      <c r="A19" s="39">
        <v>16</v>
      </c>
      <c r="B19" s="28" t="s">
        <v>34</v>
      </c>
      <c r="C19" s="4" t="s">
        <v>35</v>
      </c>
      <c r="D19" s="28" t="s">
        <v>220</v>
      </c>
      <c r="E19" s="4">
        <v>2018</v>
      </c>
      <c r="F19" s="14">
        <v>2018</v>
      </c>
      <c r="G19" s="3">
        <v>1</v>
      </c>
      <c r="H19" s="20">
        <v>2480000000</v>
      </c>
    </row>
    <row r="20" spans="1:8" ht="63" x14ac:dyDescent="0.3">
      <c r="A20" s="39">
        <v>17</v>
      </c>
      <c r="B20" s="28" t="s">
        <v>36</v>
      </c>
      <c r="C20" s="4" t="s">
        <v>37</v>
      </c>
      <c r="D20" s="28" t="s">
        <v>221</v>
      </c>
      <c r="E20" s="4">
        <v>2019</v>
      </c>
      <c r="F20" s="14" t="s">
        <v>9</v>
      </c>
      <c r="G20" s="3">
        <v>1</v>
      </c>
      <c r="H20" s="20">
        <v>288500000</v>
      </c>
    </row>
    <row r="21" spans="1:8" ht="63" x14ac:dyDescent="0.3">
      <c r="A21" s="39">
        <v>18</v>
      </c>
      <c r="B21" s="29" t="s">
        <v>38</v>
      </c>
      <c r="C21" s="5" t="s">
        <v>39</v>
      </c>
      <c r="D21" s="29" t="s">
        <v>222</v>
      </c>
      <c r="E21" s="7">
        <v>2019</v>
      </c>
      <c r="F21" s="6" t="s">
        <v>9</v>
      </c>
      <c r="G21" s="3">
        <v>1</v>
      </c>
      <c r="H21" s="20">
        <v>3109000000</v>
      </c>
    </row>
    <row r="22" spans="1:8" ht="31.5" x14ac:dyDescent="0.3">
      <c r="A22" s="39">
        <v>19</v>
      </c>
      <c r="B22" s="29" t="s">
        <v>40</v>
      </c>
      <c r="C22" s="5" t="s">
        <v>41</v>
      </c>
      <c r="D22" s="29" t="s">
        <v>223</v>
      </c>
      <c r="E22" s="6" t="s">
        <v>9</v>
      </c>
      <c r="F22" s="6" t="s">
        <v>9</v>
      </c>
      <c r="G22" s="3">
        <v>1</v>
      </c>
      <c r="H22" s="20">
        <v>3300000000</v>
      </c>
    </row>
    <row r="23" spans="1:8" x14ac:dyDescent="0.3">
      <c r="A23" s="39">
        <v>20</v>
      </c>
      <c r="B23" s="29" t="s">
        <v>42</v>
      </c>
      <c r="C23" s="5" t="s">
        <v>16</v>
      </c>
      <c r="D23" s="29"/>
      <c r="E23" s="6" t="s">
        <v>17</v>
      </c>
      <c r="F23" s="6" t="s">
        <v>17</v>
      </c>
      <c r="G23" s="3">
        <v>1</v>
      </c>
      <c r="H23" s="20">
        <v>14980000</v>
      </c>
    </row>
    <row r="24" spans="1:8" x14ac:dyDescent="0.3">
      <c r="A24" s="39">
        <v>21</v>
      </c>
      <c r="B24" s="29" t="s">
        <v>15</v>
      </c>
      <c r="C24" s="5" t="s">
        <v>16</v>
      </c>
      <c r="D24" s="29"/>
      <c r="E24" s="6" t="s">
        <v>17</v>
      </c>
      <c r="F24" s="6" t="s">
        <v>17</v>
      </c>
      <c r="G24" s="3">
        <v>4</v>
      </c>
      <c r="H24" s="20">
        <f>20480000*G24</f>
        <v>81920000</v>
      </c>
    </row>
    <row r="25" spans="1:8" ht="31.5" x14ac:dyDescent="0.3">
      <c r="A25" s="39">
        <v>22</v>
      </c>
      <c r="B25" s="32" t="s">
        <v>43</v>
      </c>
      <c r="C25" s="12" t="s">
        <v>44</v>
      </c>
      <c r="D25" s="32" t="s">
        <v>224</v>
      </c>
      <c r="E25" s="8">
        <v>2021</v>
      </c>
      <c r="F25" s="6" t="s">
        <v>127</v>
      </c>
      <c r="G25" s="7">
        <v>1</v>
      </c>
      <c r="H25" s="21">
        <v>2490000000</v>
      </c>
    </row>
    <row r="26" spans="1:8" ht="47.25" x14ac:dyDescent="0.3">
      <c r="A26" s="39">
        <v>23</v>
      </c>
      <c r="B26" s="32" t="s">
        <v>45</v>
      </c>
      <c r="C26" s="9" t="s">
        <v>46</v>
      </c>
      <c r="D26" s="32" t="s">
        <v>225</v>
      </c>
      <c r="E26" s="8">
        <v>2023</v>
      </c>
      <c r="F26" s="6" t="s">
        <v>312</v>
      </c>
      <c r="G26" s="7">
        <v>1</v>
      </c>
      <c r="H26" s="21">
        <v>706000000</v>
      </c>
    </row>
    <row r="27" spans="1:8" ht="47.25" x14ac:dyDescent="0.3">
      <c r="A27" s="39">
        <v>24</v>
      </c>
      <c r="B27" s="33" t="s">
        <v>47</v>
      </c>
      <c r="C27" s="9" t="s">
        <v>48</v>
      </c>
      <c r="D27" s="33" t="s">
        <v>226</v>
      </c>
      <c r="E27" s="9">
        <v>2016</v>
      </c>
      <c r="F27" s="11" t="s">
        <v>163</v>
      </c>
      <c r="G27" s="10">
        <v>1</v>
      </c>
      <c r="H27" s="23">
        <v>4354214000</v>
      </c>
    </row>
    <row r="28" spans="1:8" x14ac:dyDescent="0.3">
      <c r="A28" s="39">
        <v>25</v>
      </c>
      <c r="B28" s="33" t="s">
        <v>49</v>
      </c>
      <c r="C28" s="9" t="s">
        <v>50</v>
      </c>
      <c r="D28" s="33" t="s">
        <v>227</v>
      </c>
      <c r="E28" s="9"/>
      <c r="F28" s="11" t="s">
        <v>313</v>
      </c>
      <c r="G28" s="10">
        <v>1</v>
      </c>
      <c r="H28" s="23">
        <v>1680000000</v>
      </c>
    </row>
    <row r="29" spans="1:8" ht="31.5" x14ac:dyDescent="0.3">
      <c r="A29" s="39">
        <v>26</v>
      </c>
      <c r="B29" s="33" t="s">
        <v>51</v>
      </c>
      <c r="C29" s="9" t="s">
        <v>52</v>
      </c>
      <c r="D29" s="33" t="s">
        <v>228</v>
      </c>
      <c r="E29" s="9">
        <v>2016</v>
      </c>
      <c r="F29" s="11" t="s">
        <v>163</v>
      </c>
      <c r="G29" s="10">
        <v>1</v>
      </c>
      <c r="H29" s="23">
        <v>200000000</v>
      </c>
    </row>
    <row r="30" spans="1:8" ht="31.5" x14ac:dyDescent="0.3">
      <c r="A30" s="39">
        <v>27</v>
      </c>
      <c r="B30" s="33" t="s">
        <v>53</v>
      </c>
      <c r="C30" s="9" t="s">
        <v>54</v>
      </c>
      <c r="D30" s="33" t="s">
        <v>229</v>
      </c>
      <c r="E30" s="10">
        <v>2018</v>
      </c>
      <c r="F30" s="11">
        <v>2018</v>
      </c>
      <c r="G30" s="10">
        <v>1</v>
      </c>
      <c r="H30" s="23">
        <v>4990000000</v>
      </c>
    </row>
    <row r="31" spans="1:8" ht="63" x14ac:dyDescent="0.3">
      <c r="A31" s="39">
        <v>28</v>
      </c>
      <c r="B31" s="33" t="s">
        <v>55</v>
      </c>
      <c r="C31" s="9" t="s">
        <v>56</v>
      </c>
      <c r="D31" s="33" t="s">
        <v>230</v>
      </c>
      <c r="E31" s="9">
        <v>2018</v>
      </c>
      <c r="F31" s="11">
        <v>2018</v>
      </c>
      <c r="G31" s="10">
        <v>1</v>
      </c>
      <c r="H31" s="23">
        <v>9985000000</v>
      </c>
    </row>
    <row r="32" spans="1:8" ht="31.5" x14ac:dyDescent="0.3">
      <c r="A32" s="39">
        <v>29</v>
      </c>
      <c r="B32" s="33" t="s">
        <v>57</v>
      </c>
      <c r="C32" s="9" t="s">
        <v>58</v>
      </c>
      <c r="D32" s="33" t="s">
        <v>231</v>
      </c>
      <c r="E32" s="40">
        <v>43886</v>
      </c>
      <c r="F32" s="11" t="s">
        <v>17</v>
      </c>
      <c r="G32" s="10">
        <v>1</v>
      </c>
      <c r="H32" s="23">
        <v>35738000000</v>
      </c>
    </row>
    <row r="33" spans="1:8" x14ac:dyDescent="0.3">
      <c r="A33" s="39">
        <v>30</v>
      </c>
      <c r="B33" s="33" t="s">
        <v>15</v>
      </c>
      <c r="C33" s="9" t="s">
        <v>16</v>
      </c>
      <c r="D33" s="33"/>
      <c r="E33" s="11" t="s">
        <v>17</v>
      </c>
      <c r="F33" s="11" t="s">
        <v>17</v>
      </c>
      <c r="G33" s="18">
        <v>1</v>
      </c>
      <c r="H33" s="24">
        <v>20480000</v>
      </c>
    </row>
    <row r="34" spans="1:8" ht="47.25" x14ac:dyDescent="0.3">
      <c r="A34" s="39">
        <v>31</v>
      </c>
      <c r="B34" s="33" t="s">
        <v>59</v>
      </c>
      <c r="C34" s="9" t="s">
        <v>60</v>
      </c>
      <c r="D34" s="33" t="s">
        <v>232</v>
      </c>
      <c r="E34" s="11" t="s">
        <v>17</v>
      </c>
      <c r="F34" s="11" t="s">
        <v>127</v>
      </c>
      <c r="G34" s="18">
        <v>1</v>
      </c>
      <c r="H34" s="24">
        <v>650000000</v>
      </c>
    </row>
    <row r="35" spans="1:8" ht="31.5" x14ac:dyDescent="0.3">
      <c r="A35" s="39">
        <v>32</v>
      </c>
      <c r="B35" s="33" t="s">
        <v>61</v>
      </c>
      <c r="C35" s="9" t="s">
        <v>62</v>
      </c>
      <c r="D35" s="33" t="s">
        <v>233</v>
      </c>
      <c r="E35" s="10">
        <v>2021</v>
      </c>
      <c r="F35" s="11" t="s">
        <v>127</v>
      </c>
      <c r="G35" s="10">
        <v>1</v>
      </c>
      <c r="H35" s="23">
        <v>910000000</v>
      </c>
    </row>
    <row r="36" spans="1:8" ht="31.5" x14ac:dyDescent="0.3">
      <c r="A36" s="39">
        <v>33</v>
      </c>
      <c r="B36" s="33" t="s">
        <v>63</v>
      </c>
      <c r="C36" s="9" t="s">
        <v>64</v>
      </c>
      <c r="D36" s="33" t="s">
        <v>234</v>
      </c>
      <c r="E36" s="9">
        <v>2021</v>
      </c>
      <c r="F36" s="11" t="s">
        <v>127</v>
      </c>
      <c r="G36" s="10">
        <v>1</v>
      </c>
      <c r="H36" s="23">
        <v>3295000000</v>
      </c>
    </row>
    <row r="37" spans="1:8" ht="47.25" x14ac:dyDescent="0.3">
      <c r="A37" s="39">
        <v>34</v>
      </c>
      <c r="B37" s="33" t="s">
        <v>65</v>
      </c>
      <c r="C37" s="9" t="s">
        <v>46</v>
      </c>
      <c r="D37" s="33" t="s">
        <v>235</v>
      </c>
      <c r="E37" s="9">
        <v>2023</v>
      </c>
      <c r="F37" s="11" t="s">
        <v>312</v>
      </c>
      <c r="G37" s="10">
        <v>1</v>
      </c>
      <c r="H37" s="41" t="s">
        <v>66</v>
      </c>
    </row>
    <row r="38" spans="1:8" x14ac:dyDescent="0.3">
      <c r="A38" s="39">
        <v>35</v>
      </c>
      <c r="B38" s="29" t="s">
        <v>67</v>
      </c>
      <c r="C38" s="5" t="s">
        <v>68</v>
      </c>
      <c r="D38" s="29" t="s">
        <v>236</v>
      </c>
      <c r="E38" s="5">
        <v>2019</v>
      </c>
      <c r="F38" s="6" t="s">
        <v>17</v>
      </c>
      <c r="G38" s="7">
        <v>1</v>
      </c>
      <c r="H38" s="21">
        <v>61315467308</v>
      </c>
    </row>
    <row r="39" spans="1:8" ht="31.5" x14ac:dyDescent="0.3">
      <c r="A39" s="39">
        <v>36</v>
      </c>
      <c r="B39" s="29" t="s">
        <v>69</v>
      </c>
      <c r="C39" s="5" t="s">
        <v>70</v>
      </c>
      <c r="D39" s="29" t="s">
        <v>237</v>
      </c>
      <c r="E39" s="5">
        <v>2016</v>
      </c>
      <c r="F39" s="15" t="s">
        <v>163</v>
      </c>
      <c r="G39" s="7">
        <v>4</v>
      </c>
      <c r="H39" s="21">
        <v>20580000</v>
      </c>
    </row>
    <row r="40" spans="1:8" x14ac:dyDescent="0.3">
      <c r="A40" s="39">
        <v>37</v>
      </c>
      <c r="B40" s="29" t="s">
        <v>15</v>
      </c>
      <c r="C40" s="5" t="s">
        <v>16</v>
      </c>
      <c r="D40" s="29"/>
      <c r="E40" s="6" t="s">
        <v>17</v>
      </c>
      <c r="F40" s="6" t="s">
        <v>17</v>
      </c>
      <c r="G40" s="3">
        <v>1</v>
      </c>
      <c r="H40" s="20">
        <v>20480000</v>
      </c>
    </row>
    <row r="41" spans="1:8" ht="47.25" x14ac:dyDescent="0.3">
      <c r="A41" s="39">
        <v>38</v>
      </c>
      <c r="B41" s="29" t="s">
        <v>71</v>
      </c>
      <c r="C41" s="5" t="s">
        <v>72</v>
      </c>
      <c r="D41" s="29" t="s">
        <v>238</v>
      </c>
      <c r="E41" s="5">
        <v>2016</v>
      </c>
      <c r="F41" s="15" t="s">
        <v>163</v>
      </c>
      <c r="G41" s="7">
        <v>2</v>
      </c>
      <c r="H41" s="21">
        <v>28100000</v>
      </c>
    </row>
    <row r="42" spans="1:8" ht="31.5" x14ac:dyDescent="0.3">
      <c r="A42" s="39">
        <v>39</v>
      </c>
      <c r="B42" s="29" t="s">
        <v>73</v>
      </c>
      <c r="C42" s="5" t="s">
        <v>74</v>
      </c>
      <c r="D42" s="29" t="s">
        <v>239</v>
      </c>
      <c r="E42" s="7">
        <v>2016</v>
      </c>
      <c r="F42" s="15" t="s">
        <v>163</v>
      </c>
      <c r="G42" s="7">
        <v>1</v>
      </c>
      <c r="H42" s="21">
        <v>253252000</v>
      </c>
    </row>
    <row r="43" spans="1:8" x14ac:dyDescent="0.3">
      <c r="A43" s="39">
        <v>40</v>
      </c>
      <c r="B43" s="29" t="s">
        <v>75</v>
      </c>
      <c r="C43" s="5" t="s">
        <v>76</v>
      </c>
      <c r="D43" s="29" t="s">
        <v>240</v>
      </c>
      <c r="E43" s="5">
        <v>2016</v>
      </c>
      <c r="F43" s="15" t="s">
        <v>163</v>
      </c>
      <c r="G43" s="7">
        <v>5</v>
      </c>
      <c r="H43" s="21">
        <v>43650000</v>
      </c>
    </row>
    <row r="44" spans="1:8" ht="31.5" x14ac:dyDescent="0.3">
      <c r="A44" s="39">
        <v>41</v>
      </c>
      <c r="B44" s="29" t="s">
        <v>77</v>
      </c>
      <c r="C44" s="5" t="s">
        <v>78</v>
      </c>
      <c r="D44" s="29" t="s">
        <v>241</v>
      </c>
      <c r="E44" s="5">
        <v>2016</v>
      </c>
      <c r="F44" s="15" t="s">
        <v>163</v>
      </c>
      <c r="G44" s="7">
        <v>2</v>
      </c>
      <c r="H44" s="21">
        <v>1065900000</v>
      </c>
    </row>
    <row r="45" spans="1:8" x14ac:dyDescent="0.3">
      <c r="A45" s="39">
        <v>42</v>
      </c>
      <c r="B45" s="28" t="s">
        <v>79</v>
      </c>
      <c r="C45" s="4" t="s">
        <v>80</v>
      </c>
      <c r="D45" s="31"/>
      <c r="E45" s="3">
        <v>2016</v>
      </c>
      <c r="F45" s="15" t="s">
        <v>163</v>
      </c>
      <c r="G45" s="3">
        <v>1</v>
      </c>
      <c r="H45" s="20">
        <v>2950000</v>
      </c>
    </row>
    <row r="46" spans="1:8" x14ac:dyDescent="0.3">
      <c r="A46" s="39">
        <v>43</v>
      </c>
      <c r="B46" s="29" t="s">
        <v>81</v>
      </c>
      <c r="C46" s="5" t="s">
        <v>5</v>
      </c>
      <c r="D46" s="34"/>
      <c r="E46" s="7">
        <v>2011</v>
      </c>
      <c r="F46" s="7">
        <v>2011</v>
      </c>
      <c r="G46" s="7">
        <v>1</v>
      </c>
      <c r="H46" s="21">
        <v>16000000</v>
      </c>
    </row>
    <row r="47" spans="1:8" x14ac:dyDescent="0.3">
      <c r="A47" s="39">
        <v>44</v>
      </c>
      <c r="B47" s="29" t="s">
        <v>82</v>
      </c>
      <c r="C47" s="5" t="s">
        <v>83</v>
      </c>
      <c r="D47" s="29" t="s">
        <v>242</v>
      </c>
      <c r="E47" s="5">
        <v>2016</v>
      </c>
      <c r="F47" s="15" t="s">
        <v>163</v>
      </c>
      <c r="G47" s="7">
        <v>1</v>
      </c>
      <c r="H47" s="21">
        <v>3870000</v>
      </c>
    </row>
    <row r="48" spans="1:8" x14ac:dyDescent="0.3">
      <c r="A48" s="39">
        <v>45</v>
      </c>
      <c r="B48" s="29" t="s">
        <v>208</v>
      </c>
      <c r="C48" s="12" t="s">
        <v>84</v>
      </c>
      <c r="D48" s="32" t="s">
        <v>243</v>
      </c>
      <c r="E48" s="12">
        <v>2016</v>
      </c>
      <c r="F48" s="15" t="s">
        <v>163</v>
      </c>
      <c r="G48" s="7">
        <v>1</v>
      </c>
      <c r="H48" s="21">
        <v>242500000</v>
      </c>
    </row>
    <row r="49" spans="1:8" ht="31.5" x14ac:dyDescent="0.3">
      <c r="A49" s="39">
        <v>46</v>
      </c>
      <c r="B49" s="29" t="s">
        <v>85</v>
      </c>
      <c r="C49" s="12" t="s">
        <v>86</v>
      </c>
      <c r="D49" s="32" t="s">
        <v>244</v>
      </c>
      <c r="E49" s="12">
        <v>2016</v>
      </c>
      <c r="F49" s="15" t="s">
        <v>163</v>
      </c>
      <c r="G49" s="7">
        <v>1</v>
      </c>
      <c r="H49" s="21">
        <v>90662000</v>
      </c>
    </row>
    <row r="50" spans="1:8" ht="31.5" x14ac:dyDescent="0.3">
      <c r="A50" s="39">
        <v>47</v>
      </c>
      <c r="B50" s="29" t="s">
        <v>87</v>
      </c>
      <c r="C50" s="12" t="s">
        <v>88</v>
      </c>
      <c r="D50" s="32" t="s">
        <v>245</v>
      </c>
      <c r="E50" s="47" t="s">
        <v>314</v>
      </c>
      <c r="F50" s="15" t="s">
        <v>163</v>
      </c>
      <c r="G50" s="7">
        <v>1</v>
      </c>
      <c r="H50" s="21">
        <v>388000000</v>
      </c>
    </row>
    <row r="51" spans="1:8" x14ac:dyDescent="0.3">
      <c r="A51" s="39">
        <v>48</v>
      </c>
      <c r="B51" s="29" t="s">
        <v>89</v>
      </c>
      <c r="C51" s="12" t="s">
        <v>90</v>
      </c>
      <c r="D51" s="32" t="s">
        <v>246</v>
      </c>
      <c r="E51" s="13">
        <v>2013</v>
      </c>
      <c r="F51" s="15" t="s">
        <v>163</v>
      </c>
      <c r="G51" s="7">
        <v>1</v>
      </c>
      <c r="H51" s="21">
        <v>78000000</v>
      </c>
    </row>
    <row r="52" spans="1:8" ht="31.5" x14ac:dyDescent="0.3">
      <c r="A52" s="39">
        <v>49</v>
      </c>
      <c r="B52" s="29" t="s">
        <v>91</v>
      </c>
      <c r="C52" s="12" t="s">
        <v>92</v>
      </c>
      <c r="D52" s="32" t="s">
        <v>247</v>
      </c>
      <c r="E52" s="8">
        <v>2016</v>
      </c>
      <c r="F52" s="7">
        <v>2017</v>
      </c>
      <c r="G52" s="7">
        <v>3</v>
      </c>
      <c r="H52" s="21">
        <v>204135000</v>
      </c>
    </row>
    <row r="53" spans="1:8" ht="31.5" x14ac:dyDescent="0.3">
      <c r="A53" s="39">
        <v>50</v>
      </c>
      <c r="B53" s="29" t="s">
        <v>93</v>
      </c>
      <c r="C53" s="12" t="s">
        <v>94</v>
      </c>
      <c r="D53" s="32" t="s">
        <v>248</v>
      </c>
      <c r="E53" s="13" t="s">
        <v>9</v>
      </c>
      <c r="F53" s="15" t="s">
        <v>9</v>
      </c>
      <c r="G53" s="7">
        <v>1</v>
      </c>
      <c r="H53" s="21">
        <v>507500000</v>
      </c>
    </row>
    <row r="54" spans="1:8" ht="31.5" x14ac:dyDescent="0.3">
      <c r="A54" s="39">
        <v>51</v>
      </c>
      <c r="B54" s="28" t="s">
        <v>95</v>
      </c>
      <c r="C54" s="4" t="s">
        <v>96</v>
      </c>
      <c r="D54" s="28" t="s">
        <v>249</v>
      </c>
      <c r="E54" s="3">
        <v>2016</v>
      </c>
      <c r="F54" s="16" t="s">
        <v>163</v>
      </c>
      <c r="G54" s="4">
        <v>1</v>
      </c>
      <c r="H54" s="22">
        <v>405500000</v>
      </c>
    </row>
    <row r="55" spans="1:8" x14ac:dyDescent="0.3">
      <c r="A55" s="39">
        <v>52</v>
      </c>
      <c r="B55" s="28" t="s">
        <v>97</v>
      </c>
      <c r="C55" s="4" t="s">
        <v>98</v>
      </c>
      <c r="D55" s="28" t="s">
        <v>250</v>
      </c>
      <c r="E55" s="3">
        <v>2016</v>
      </c>
      <c r="F55" s="16" t="s">
        <v>163</v>
      </c>
      <c r="G55" s="4">
        <v>2</v>
      </c>
      <c r="H55" s="22">
        <f>111435000*G55</f>
        <v>222870000</v>
      </c>
    </row>
    <row r="56" spans="1:8" ht="31.5" x14ac:dyDescent="0.3">
      <c r="A56" s="39">
        <v>53</v>
      </c>
      <c r="B56" s="28" t="s">
        <v>99</v>
      </c>
      <c r="C56" s="4" t="s">
        <v>100</v>
      </c>
      <c r="D56" s="28" t="s">
        <v>251</v>
      </c>
      <c r="E56" s="3">
        <v>2016</v>
      </c>
      <c r="F56" s="16" t="s">
        <v>163</v>
      </c>
      <c r="G56" s="4">
        <v>1</v>
      </c>
      <c r="H56" s="22">
        <v>337600000</v>
      </c>
    </row>
    <row r="57" spans="1:8" ht="31.5" x14ac:dyDescent="0.3">
      <c r="A57" s="39">
        <v>54</v>
      </c>
      <c r="B57" s="28" t="s">
        <v>101</v>
      </c>
      <c r="C57" s="4" t="s">
        <v>102</v>
      </c>
      <c r="D57" s="28" t="s">
        <v>252</v>
      </c>
      <c r="E57" s="3">
        <v>2015</v>
      </c>
      <c r="F57" s="16" t="s">
        <v>163</v>
      </c>
      <c r="G57" s="4">
        <v>1</v>
      </c>
      <c r="H57" s="22">
        <v>42680000</v>
      </c>
    </row>
    <row r="58" spans="1:8" x14ac:dyDescent="0.3">
      <c r="A58" s="39">
        <v>55</v>
      </c>
      <c r="B58" s="28" t="s">
        <v>103</v>
      </c>
      <c r="C58" s="4" t="s">
        <v>104</v>
      </c>
      <c r="D58" s="28" t="s">
        <v>253</v>
      </c>
      <c r="E58" s="3">
        <v>2016</v>
      </c>
      <c r="F58" s="16" t="s">
        <v>163</v>
      </c>
      <c r="G58" s="4">
        <v>1</v>
      </c>
      <c r="H58" s="22">
        <v>271600000</v>
      </c>
    </row>
    <row r="59" spans="1:8" x14ac:dyDescent="0.3">
      <c r="A59" s="39">
        <v>56</v>
      </c>
      <c r="B59" s="28" t="s">
        <v>105</v>
      </c>
      <c r="C59" s="4" t="s">
        <v>106</v>
      </c>
      <c r="D59" s="28" t="s">
        <v>254</v>
      </c>
      <c r="E59" s="4">
        <v>2016</v>
      </c>
      <c r="F59" s="16" t="s">
        <v>163</v>
      </c>
      <c r="G59" s="3">
        <v>2</v>
      </c>
      <c r="H59" s="20">
        <v>68795000</v>
      </c>
    </row>
    <row r="60" spans="1:8" ht="31.5" x14ac:dyDescent="0.3">
      <c r="A60" s="39">
        <v>57</v>
      </c>
      <c r="B60" s="28" t="s">
        <v>107</v>
      </c>
      <c r="C60" s="4" t="s">
        <v>108</v>
      </c>
      <c r="D60" s="28"/>
      <c r="E60" s="3">
        <v>2016</v>
      </c>
      <c r="F60" s="16" t="s">
        <v>163</v>
      </c>
      <c r="G60" s="3">
        <v>1</v>
      </c>
      <c r="H60" s="20">
        <v>29100000</v>
      </c>
    </row>
    <row r="61" spans="1:8" ht="31.5" x14ac:dyDescent="0.3">
      <c r="A61" s="39">
        <v>58</v>
      </c>
      <c r="B61" s="28" t="s">
        <v>109</v>
      </c>
      <c r="C61" s="4" t="s">
        <v>110</v>
      </c>
      <c r="D61" s="28" t="s">
        <v>255</v>
      </c>
      <c r="E61" s="3">
        <v>2015</v>
      </c>
      <c r="F61" s="16" t="s">
        <v>315</v>
      </c>
      <c r="G61" s="3">
        <v>1</v>
      </c>
      <c r="H61" s="20">
        <v>929880000</v>
      </c>
    </row>
    <row r="62" spans="1:8" ht="31.5" x14ac:dyDescent="0.3">
      <c r="A62" s="39">
        <v>60</v>
      </c>
      <c r="B62" s="28" t="s">
        <v>111</v>
      </c>
      <c r="C62" s="4" t="s">
        <v>112</v>
      </c>
      <c r="D62" s="28" t="s">
        <v>256</v>
      </c>
      <c r="E62" s="3">
        <v>2016</v>
      </c>
      <c r="F62" s="16" t="s">
        <v>163</v>
      </c>
      <c r="G62" s="3">
        <v>2</v>
      </c>
      <c r="H62" s="20">
        <v>9690000</v>
      </c>
    </row>
    <row r="63" spans="1:8" ht="31.5" x14ac:dyDescent="0.3">
      <c r="A63" s="39">
        <v>61</v>
      </c>
      <c r="B63" s="28" t="s">
        <v>113</v>
      </c>
      <c r="C63" s="4" t="s">
        <v>114</v>
      </c>
      <c r="D63" s="28" t="s">
        <v>257</v>
      </c>
      <c r="E63" s="3">
        <v>2016</v>
      </c>
      <c r="F63" s="14" t="s">
        <v>163</v>
      </c>
      <c r="G63" s="3">
        <v>1</v>
      </c>
      <c r="H63" s="20">
        <v>1560000000</v>
      </c>
    </row>
    <row r="64" spans="1:8" ht="31.5" x14ac:dyDescent="0.3">
      <c r="A64" s="39">
        <v>62</v>
      </c>
      <c r="B64" s="28" t="s">
        <v>115</v>
      </c>
      <c r="C64" s="4" t="s">
        <v>116</v>
      </c>
      <c r="D64" s="28" t="s">
        <v>258</v>
      </c>
      <c r="E64" s="3">
        <v>2016</v>
      </c>
      <c r="F64" s="14" t="s">
        <v>163</v>
      </c>
      <c r="G64" s="3">
        <v>1</v>
      </c>
      <c r="H64" s="20">
        <v>990000000</v>
      </c>
    </row>
    <row r="65" spans="1:8" ht="47.25" x14ac:dyDescent="0.3">
      <c r="A65" s="39">
        <v>63</v>
      </c>
      <c r="B65" s="28" t="s">
        <v>117</v>
      </c>
      <c r="C65" s="4" t="s">
        <v>118</v>
      </c>
      <c r="D65" s="28" t="s">
        <v>259</v>
      </c>
      <c r="E65" s="3">
        <v>2017</v>
      </c>
      <c r="F65" s="14" t="s">
        <v>163</v>
      </c>
      <c r="G65" s="3">
        <v>1</v>
      </c>
      <c r="H65" s="20">
        <v>1019270000</v>
      </c>
    </row>
    <row r="66" spans="1:8" x14ac:dyDescent="0.3">
      <c r="A66" s="39">
        <v>64</v>
      </c>
      <c r="B66" s="28" t="s">
        <v>119</v>
      </c>
      <c r="C66" s="4" t="s">
        <v>120</v>
      </c>
      <c r="D66" s="28" t="s">
        <v>260</v>
      </c>
      <c r="E66" s="3">
        <v>2017</v>
      </c>
      <c r="F66" s="14" t="s">
        <v>163</v>
      </c>
      <c r="G66" s="3">
        <v>1</v>
      </c>
      <c r="H66" s="20">
        <v>214600000</v>
      </c>
    </row>
    <row r="67" spans="1:8" ht="31.5" x14ac:dyDescent="0.3">
      <c r="A67" s="39">
        <v>65</v>
      </c>
      <c r="B67" s="28" t="s">
        <v>121</v>
      </c>
      <c r="C67" s="4" t="s">
        <v>122</v>
      </c>
      <c r="D67" s="28" t="s">
        <v>261</v>
      </c>
      <c r="E67" s="3">
        <v>2019</v>
      </c>
      <c r="F67" s="14" t="s">
        <v>9</v>
      </c>
      <c r="G67" s="3">
        <v>1</v>
      </c>
      <c r="H67" s="20">
        <v>3666000000</v>
      </c>
    </row>
    <row r="68" spans="1:8" x14ac:dyDescent="0.3">
      <c r="A68" s="39">
        <v>66</v>
      </c>
      <c r="B68" s="29" t="s">
        <v>123</v>
      </c>
      <c r="C68" s="5" t="s">
        <v>124</v>
      </c>
      <c r="D68" s="29" t="s">
        <v>262</v>
      </c>
      <c r="E68" s="6" t="s">
        <v>9</v>
      </c>
      <c r="F68" s="6" t="s">
        <v>9</v>
      </c>
      <c r="G68" s="7">
        <v>4</v>
      </c>
      <c r="H68" s="21">
        <v>169000000</v>
      </c>
    </row>
    <row r="69" spans="1:8" ht="31.5" x14ac:dyDescent="0.3">
      <c r="A69" s="39">
        <v>67</v>
      </c>
      <c r="B69" s="29" t="s">
        <v>125</v>
      </c>
      <c r="C69" s="12" t="s">
        <v>126</v>
      </c>
      <c r="D69" s="32" t="s">
        <v>263</v>
      </c>
      <c r="E69" s="12">
        <v>2020</v>
      </c>
      <c r="F69" s="15" t="s">
        <v>127</v>
      </c>
      <c r="G69" s="8">
        <v>1</v>
      </c>
      <c r="H69" s="25">
        <v>98000000</v>
      </c>
    </row>
    <row r="70" spans="1:8" ht="47.25" x14ac:dyDescent="0.3">
      <c r="A70" s="39">
        <v>68</v>
      </c>
      <c r="B70" s="29" t="s">
        <v>128</v>
      </c>
      <c r="C70" s="12" t="s">
        <v>129</v>
      </c>
      <c r="D70" s="32" t="s">
        <v>264</v>
      </c>
      <c r="E70" s="12">
        <v>2020</v>
      </c>
      <c r="F70" s="15" t="s">
        <v>127</v>
      </c>
      <c r="G70" s="8">
        <v>1</v>
      </c>
      <c r="H70" s="25">
        <v>38000000</v>
      </c>
    </row>
    <row r="71" spans="1:8" ht="31.5" x14ac:dyDescent="0.3">
      <c r="A71" s="39">
        <v>69</v>
      </c>
      <c r="B71" s="28" t="s">
        <v>115</v>
      </c>
      <c r="C71" s="4" t="s">
        <v>130</v>
      </c>
      <c r="D71" s="28" t="s">
        <v>265</v>
      </c>
      <c r="E71" s="3">
        <v>2021</v>
      </c>
      <c r="F71" s="14" t="s">
        <v>316</v>
      </c>
      <c r="G71" s="3">
        <v>1</v>
      </c>
      <c r="H71" s="20">
        <v>1039000000</v>
      </c>
    </row>
    <row r="72" spans="1:8" x14ac:dyDescent="0.3">
      <c r="A72" s="39">
        <v>70</v>
      </c>
      <c r="B72" s="28" t="s">
        <v>131</v>
      </c>
      <c r="C72" s="4" t="s">
        <v>106</v>
      </c>
      <c r="D72" s="28" t="s">
        <v>266</v>
      </c>
      <c r="E72" s="4">
        <v>2016</v>
      </c>
      <c r="F72" s="16" t="s">
        <v>163</v>
      </c>
      <c r="G72" s="4">
        <v>2</v>
      </c>
      <c r="H72" s="22">
        <f>53295000*G72</f>
        <v>106590000</v>
      </c>
    </row>
    <row r="73" spans="1:8" x14ac:dyDescent="0.3">
      <c r="A73" s="39">
        <v>71</v>
      </c>
      <c r="B73" s="28" t="s">
        <v>132</v>
      </c>
      <c r="C73" s="4" t="s">
        <v>133</v>
      </c>
      <c r="D73" s="28" t="s">
        <v>267</v>
      </c>
      <c r="E73" s="3">
        <v>2016</v>
      </c>
      <c r="F73" s="16" t="s">
        <v>163</v>
      </c>
      <c r="G73" s="3">
        <v>1</v>
      </c>
      <c r="H73" s="20">
        <v>620160000</v>
      </c>
    </row>
    <row r="74" spans="1:8" ht="31.5" x14ac:dyDescent="0.3">
      <c r="A74" s="39">
        <v>72</v>
      </c>
      <c r="B74" s="28" t="s">
        <v>134</v>
      </c>
      <c r="C74" s="4" t="s">
        <v>135</v>
      </c>
      <c r="D74" s="28" t="s">
        <v>268</v>
      </c>
      <c r="E74" s="3">
        <v>2017</v>
      </c>
      <c r="F74" s="14" t="s">
        <v>163</v>
      </c>
      <c r="G74" s="3">
        <v>1</v>
      </c>
      <c r="H74" s="20">
        <v>549700000</v>
      </c>
    </row>
    <row r="75" spans="1:8" ht="31.5" x14ac:dyDescent="0.3">
      <c r="A75" s="39">
        <v>73</v>
      </c>
      <c r="B75" s="28" t="s">
        <v>136</v>
      </c>
      <c r="C75" s="4" t="s">
        <v>135</v>
      </c>
      <c r="D75" s="28" t="s">
        <v>269</v>
      </c>
      <c r="E75" s="3">
        <v>2017</v>
      </c>
      <c r="F75" s="14" t="s">
        <v>163</v>
      </c>
      <c r="G75" s="3">
        <v>1</v>
      </c>
      <c r="H75" s="20">
        <v>523800000</v>
      </c>
    </row>
    <row r="76" spans="1:8" ht="31.5" x14ac:dyDescent="0.3">
      <c r="A76" s="39">
        <v>74</v>
      </c>
      <c r="B76" s="28" t="s">
        <v>137</v>
      </c>
      <c r="C76" s="4" t="s">
        <v>138</v>
      </c>
      <c r="D76" s="28" t="s">
        <v>270</v>
      </c>
      <c r="E76" s="3">
        <v>2017</v>
      </c>
      <c r="F76" s="14" t="s">
        <v>163</v>
      </c>
      <c r="G76" s="3">
        <v>1</v>
      </c>
      <c r="H76" s="20">
        <v>216600000</v>
      </c>
    </row>
    <row r="77" spans="1:8" ht="31.5" x14ac:dyDescent="0.3">
      <c r="A77" s="39">
        <v>75</v>
      </c>
      <c r="B77" s="28" t="s">
        <v>139</v>
      </c>
      <c r="C77" s="4" t="s">
        <v>135</v>
      </c>
      <c r="D77" s="28" t="s">
        <v>271</v>
      </c>
      <c r="E77" s="3">
        <v>2017</v>
      </c>
      <c r="F77" s="14" t="s">
        <v>163</v>
      </c>
      <c r="G77" s="3">
        <v>1</v>
      </c>
      <c r="H77" s="20">
        <v>1013900000</v>
      </c>
    </row>
    <row r="78" spans="1:8" ht="31.5" x14ac:dyDescent="0.3">
      <c r="A78" s="39">
        <v>76</v>
      </c>
      <c r="B78" s="28" t="s">
        <v>140</v>
      </c>
      <c r="C78" s="4" t="s">
        <v>135</v>
      </c>
      <c r="D78" s="28" t="s">
        <v>272</v>
      </c>
      <c r="E78" s="3">
        <v>2017</v>
      </c>
      <c r="F78" s="14" t="s">
        <v>163</v>
      </c>
      <c r="G78" s="3">
        <v>1</v>
      </c>
      <c r="H78" s="20">
        <v>210000000</v>
      </c>
    </row>
    <row r="79" spans="1:8" x14ac:dyDescent="0.3">
      <c r="A79" s="39">
        <v>77</v>
      </c>
      <c r="B79" s="29" t="s">
        <v>141</v>
      </c>
      <c r="C79" s="32" t="s">
        <v>142</v>
      </c>
      <c r="D79" s="32" t="s">
        <v>142</v>
      </c>
      <c r="E79" s="12">
        <v>2016</v>
      </c>
      <c r="F79" s="15" t="s">
        <v>163</v>
      </c>
      <c r="G79" s="8">
        <v>2</v>
      </c>
      <c r="H79" s="25">
        <f>95000*G79</f>
        <v>190000</v>
      </c>
    </row>
    <row r="80" spans="1:8" x14ac:dyDescent="0.3">
      <c r="A80" s="39">
        <v>78</v>
      </c>
      <c r="B80" s="29" t="s">
        <v>143</v>
      </c>
      <c r="C80" s="2" t="s">
        <v>144</v>
      </c>
      <c r="D80" s="35" t="s">
        <v>273</v>
      </c>
      <c r="E80" s="8">
        <v>2021</v>
      </c>
      <c r="F80" s="14" t="s">
        <v>316</v>
      </c>
      <c r="G80" s="3">
        <v>1</v>
      </c>
      <c r="H80" s="25">
        <v>1210000000</v>
      </c>
    </row>
    <row r="81" spans="1:8" ht="31.5" x14ac:dyDescent="0.3">
      <c r="A81" s="39">
        <v>79</v>
      </c>
      <c r="B81" s="34" t="s">
        <v>145</v>
      </c>
      <c r="C81" s="12" t="s">
        <v>146</v>
      </c>
      <c r="D81" s="32" t="s">
        <v>274</v>
      </c>
      <c r="E81" s="12">
        <v>2016</v>
      </c>
      <c r="F81" s="13" t="s">
        <v>163</v>
      </c>
      <c r="G81" s="8">
        <v>2</v>
      </c>
      <c r="H81" s="25">
        <f>629850000*G81</f>
        <v>1259700000</v>
      </c>
    </row>
    <row r="82" spans="1:8" ht="31.5" x14ac:dyDescent="0.3">
      <c r="A82" s="39">
        <v>80</v>
      </c>
      <c r="B82" s="29" t="s">
        <v>147</v>
      </c>
      <c r="C82" s="12" t="s">
        <v>148</v>
      </c>
      <c r="D82" s="32" t="s">
        <v>275</v>
      </c>
      <c r="E82" s="12">
        <v>2016</v>
      </c>
      <c r="F82" s="13" t="s">
        <v>163</v>
      </c>
      <c r="G82" s="8">
        <v>1</v>
      </c>
      <c r="H82" s="25">
        <v>75580000</v>
      </c>
    </row>
    <row r="83" spans="1:8" ht="31.5" x14ac:dyDescent="0.3">
      <c r="A83" s="39">
        <v>81</v>
      </c>
      <c r="B83" s="34" t="s">
        <v>149</v>
      </c>
      <c r="C83" s="12" t="s">
        <v>146</v>
      </c>
      <c r="D83" s="32" t="s">
        <v>276</v>
      </c>
      <c r="E83" s="12">
        <v>2016</v>
      </c>
      <c r="F83" s="13" t="s">
        <v>163</v>
      </c>
      <c r="G83" s="8">
        <v>1</v>
      </c>
      <c r="H83" s="25">
        <v>387600000</v>
      </c>
    </row>
    <row r="84" spans="1:8" ht="31.5" x14ac:dyDescent="0.3">
      <c r="A84" s="39">
        <v>82</v>
      </c>
      <c r="B84" s="29" t="s">
        <v>150</v>
      </c>
      <c r="C84" s="5" t="s">
        <v>151</v>
      </c>
      <c r="D84" s="29" t="s">
        <v>277</v>
      </c>
      <c r="E84" s="5">
        <v>2016</v>
      </c>
      <c r="F84" s="15" t="s">
        <v>163</v>
      </c>
      <c r="G84" s="7">
        <v>1</v>
      </c>
      <c r="H84" s="21">
        <v>757430000</v>
      </c>
    </row>
    <row r="85" spans="1:8" ht="47.25" x14ac:dyDescent="0.3">
      <c r="A85" s="39">
        <v>83</v>
      </c>
      <c r="B85" s="29" t="s">
        <v>152</v>
      </c>
      <c r="C85" s="12" t="s">
        <v>153</v>
      </c>
      <c r="D85" s="32" t="s">
        <v>278</v>
      </c>
      <c r="E85" s="12">
        <v>2016</v>
      </c>
      <c r="F85" s="13" t="s">
        <v>163</v>
      </c>
      <c r="G85" s="8">
        <v>1</v>
      </c>
      <c r="H85" s="25">
        <v>480620000</v>
      </c>
    </row>
    <row r="86" spans="1:8" x14ac:dyDescent="0.3">
      <c r="A86" s="39">
        <v>84</v>
      </c>
      <c r="B86" s="29" t="s">
        <v>154</v>
      </c>
      <c r="C86" s="30" t="s">
        <v>155</v>
      </c>
      <c r="D86" s="32" t="s">
        <v>279</v>
      </c>
      <c r="E86" s="12">
        <v>2013</v>
      </c>
      <c r="F86" s="13" t="s">
        <v>317</v>
      </c>
      <c r="G86" s="8">
        <v>1</v>
      </c>
      <c r="H86" s="25">
        <v>170000000</v>
      </c>
    </row>
    <row r="87" spans="1:8" ht="47.25" x14ac:dyDescent="0.3">
      <c r="A87" s="39">
        <v>85</v>
      </c>
      <c r="B87" s="29" t="s">
        <v>156</v>
      </c>
      <c r="C87" s="30" t="s">
        <v>157</v>
      </c>
      <c r="D87" s="32" t="s">
        <v>280</v>
      </c>
      <c r="E87" s="13" t="s">
        <v>9</v>
      </c>
      <c r="F87" s="13" t="s">
        <v>9</v>
      </c>
      <c r="G87" s="8">
        <v>1</v>
      </c>
      <c r="H87" s="25">
        <v>467000000</v>
      </c>
    </row>
    <row r="88" spans="1:8" ht="47.25" x14ac:dyDescent="0.3">
      <c r="A88" s="39">
        <v>86</v>
      </c>
      <c r="B88" s="29" t="s">
        <v>158</v>
      </c>
      <c r="C88" s="30" t="s">
        <v>157</v>
      </c>
      <c r="D88" s="32" t="s">
        <v>281</v>
      </c>
      <c r="E88" s="13" t="s">
        <v>9</v>
      </c>
      <c r="F88" s="13" t="s">
        <v>9</v>
      </c>
      <c r="G88" s="8">
        <v>1</v>
      </c>
      <c r="H88" s="25">
        <v>716000000</v>
      </c>
    </row>
    <row r="89" spans="1:8" ht="47.25" x14ac:dyDescent="0.3">
      <c r="A89" s="39">
        <v>87</v>
      </c>
      <c r="B89" s="29" t="s">
        <v>159</v>
      </c>
      <c r="C89" s="30" t="s">
        <v>160</v>
      </c>
      <c r="D89" s="32" t="s">
        <v>282</v>
      </c>
      <c r="E89" s="13" t="s">
        <v>9</v>
      </c>
      <c r="F89" s="13" t="s">
        <v>9</v>
      </c>
      <c r="G89" s="8">
        <v>1</v>
      </c>
      <c r="H89" s="25">
        <v>1146500000</v>
      </c>
    </row>
    <row r="90" spans="1:8" x14ac:dyDescent="0.3">
      <c r="A90" s="39">
        <v>88</v>
      </c>
      <c r="B90" s="29" t="s">
        <v>161</v>
      </c>
      <c r="C90" s="30"/>
      <c r="D90" s="32"/>
      <c r="E90" s="13"/>
      <c r="F90" s="13" t="s">
        <v>17</v>
      </c>
      <c r="G90" s="8">
        <v>1</v>
      </c>
      <c r="H90" s="25">
        <v>22000000</v>
      </c>
    </row>
    <row r="91" spans="1:8" ht="31.5" x14ac:dyDescent="0.3">
      <c r="A91" s="39">
        <v>89</v>
      </c>
      <c r="B91" s="29" t="s">
        <v>164</v>
      </c>
      <c r="C91" s="12" t="s">
        <v>165</v>
      </c>
      <c r="D91" s="32" t="s">
        <v>283</v>
      </c>
      <c r="E91" s="8">
        <v>2019</v>
      </c>
      <c r="F91" s="17" t="s">
        <v>9</v>
      </c>
      <c r="G91" s="19">
        <v>1</v>
      </c>
      <c r="H91" s="25">
        <v>567600000</v>
      </c>
    </row>
    <row r="92" spans="1:8" x14ac:dyDescent="0.3">
      <c r="A92" s="39">
        <v>90</v>
      </c>
      <c r="B92" s="29" t="s">
        <v>166</v>
      </c>
      <c r="C92" s="5" t="s">
        <v>167</v>
      </c>
      <c r="D92" s="29" t="s">
        <v>284</v>
      </c>
      <c r="E92" s="5">
        <v>2016</v>
      </c>
      <c r="F92" s="15" t="s">
        <v>163</v>
      </c>
      <c r="G92" s="7">
        <v>1</v>
      </c>
      <c r="H92" s="21">
        <v>107261000</v>
      </c>
    </row>
    <row r="93" spans="1:8" x14ac:dyDescent="0.3">
      <c r="A93" s="39">
        <v>91</v>
      </c>
      <c r="B93" s="29" t="s">
        <v>168</v>
      </c>
      <c r="C93" s="5" t="s">
        <v>169</v>
      </c>
      <c r="D93" s="29" t="s">
        <v>285</v>
      </c>
      <c r="E93" s="5">
        <v>2016</v>
      </c>
      <c r="F93" s="15" t="s">
        <v>163</v>
      </c>
      <c r="G93" s="7">
        <v>1</v>
      </c>
      <c r="H93" s="21">
        <v>158000000</v>
      </c>
    </row>
    <row r="94" spans="1:8" ht="31.5" x14ac:dyDescent="0.3">
      <c r="A94" s="39">
        <v>92</v>
      </c>
      <c r="B94" s="29" t="s">
        <v>170</v>
      </c>
      <c r="C94" s="5" t="s">
        <v>162</v>
      </c>
      <c r="D94" s="29" t="s">
        <v>286</v>
      </c>
      <c r="E94" s="5">
        <v>2016</v>
      </c>
      <c r="F94" s="15" t="s">
        <v>163</v>
      </c>
      <c r="G94" s="7">
        <v>4</v>
      </c>
      <c r="H94" s="21">
        <v>276548000</v>
      </c>
    </row>
    <row r="95" spans="1:8" x14ac:dyDescent="0.3">
      <c r="A95" s="39">
        <v>93</v>
      </c>
      <c r="B95" s="29" t="s">
        <v>79</v>
      </c>
      <c r="C95" s="5" t="s">
        <v>171</v>
      </c>
      <c r="D95" s="34"/>
      <c r="E95" s="7">
        <v>2015</v>
      </c>
      <c r="F95" s="15" t="s">
        <v>163</v>
      </c>
      <c r="G95" s="7">
        <v>2</v>
      </c>
      <c r="H95" s="21">
        <f>2950000*G95</f>
        <v>5900000</v>
      </c>
    </row>
    <row r="96" spans="1:8" x14ac:dyDescent="0.3">
      <c r="A96" s="39">
        <v>94</v>
      </c>
      <c r="B96" s="29" t="s">
        <v>172</v>
      </c>
      <c r="C96" s="5" t="s">
        <v>5</v>
      </c>
      <c r="D96" s="34"/>
      <c r="E96" s="7">
        <v>2016</v>
      </c>
      <c r="F96" s="15" t="s">
        <v>163</v>
      </c>
      <c r="G96" s="7">
        <v>1</v>
      </c>
      <c r="H96" s="21">
        <v>417100000</v>
      </c>
    </row>
    <row r="97" spans="1:8" x14ac:dyDescent="0.3">
      <c r="A97" s="39">
        <v>95</v>
      </c>
      <c r="B97" s="29" t="s">
        <v>173</v>
      </c>
      <c r="C97" s="5" t="s">
        <v>80</v>
      </c>
      <c r="D97" s="34"/>
      <c r="E97" s="7">
        <v>2016</v>
      </c>
      <c r="F97" s="15" t="s">
        <v>163</v>
      </c>
      <c r="G97" s="7">
        <v>1</v>
      </c>
      <c r="H97" s="21">
        <v>8100000</v>
      </c>
    </row>
    <row r="98" spans="1:8" x14ac:dyDescent="0.3">
      <c r="A98" s="39">
        <v>96</v>
      </c>
      <c r="B98" s="29" t="s">
        <v>174</v>
      </c>
      <c r="C98" s="5" t="s">
        <v>5</v>
      </c>
      <c r="D98" s="34"/>
      <c r="E98" s="7">
        <v>2016</v>
      </c>
      <c r="F98" s="15" t="s">
        <v>163</v>
      </c>
      <c r="G98" s="7">
        <v>2</v>
      </c>
      <c r="H98" s="21">
        <f>87300000*G98</f>
        <v>174600000</v>
      </c>
    </row>
    <row r="99" spans="1:8" x14ac:dyDescent="0.3">
      <c r="A99" s="39">
        <v>97</v>
      </c>
      <c r="B99" s="29" t="s">
        <v>175</v>
      </c>
      <c r="C99" s="5" t="s">
        <v>176</v>
      </c>
      <c r="D99" s="29" t="s">
        <v>287</v>
      </c>
      <c r="E99" s="5">
        <v>2016</v>
      </c>
      <c r="F99" s="15" t="s">
        <v>163</v>
      </c>
      <c r="G99" s="7">
        <v>1</v>
      </c>
      <c r="H99" s="21">
        <v>436615000</v>
      </c>
    </row>
    <row r="100" spans="1:8" ht="31.5" x14ac:dyDescent="0.3">
      <c r="A100" s="39">
        <v>98</v>
      </c>
      <c r="B100" s="29" t="s">
        <v>177</v>
      </c>
      <c r="C100" s="5" t="s">
        <v>178</v>
      </c>
      <c r="D100" s="29" t="s">
        <v>288</v>
      </c>
      <c r="E100" s="5">
        <v>2016</v>
      </c>
      <c r="F100" s="15" t="s">
        <v>163</v>
      </c>
      <c r="G100" s="7">
        <v>2</v>
      </c>
      <c r="H100" s="21">
        <f>798973000*G100</f>
        <v>1597946000</v>
      </c>
    </row>
    <row r="101" spans="1:8" ht="31.5" x14ac:dyDescent="0.3">
      <c r="A101" s="39">
        <v>99</v>
      </c>
      <c r="B101" s="29" t="s">
        <v>179</v>
      </c>
      <c r="C101" s="5" t="s">
        <v>180</v>
      </c>
      <c r="D101" s="29" t="s">
        <v>289</v>
      </c>
      <c r="E101" s="5">
        <v>2016</v>
      </c>
      <c r="F101" s="15" t="s">
        <v>163</v>
      </c>
      <c r="G101" s="7">
        <v>1</v>
      </c>
      <c r="H101" s="21">
        <v>377112000</v>
      </c>
    </row>
    <row r="102" spans="1:8" ht="31.5" x14ac:dyDescent="0.3">
      <c r="A102" s="39">
        <v>100</v>
      </c>
      <c r="B102" s="29" t="s">
        <v>181</v>
      </c>
      <c r="C102" s="5" t="s">
        <v>182</v>
      </c>
      <c r="D102" s="29" t="s">
        <v>290</v>
      </c>
      <c r="E102" s="7">
        <v>2018</v>
      </c>
      <c r="F102" s="6" t="s">
        <v>8</v>
      </c>
      <c r="G102" s="7">
        <v>1</v>
      </c>
      <c r="H102" s="21">
        <v>2600000000</v>
      </c>
    </row>
    <row r="103" spans="1:8" x14ac:dyDescent="0.3">
      <c r="A103" s="39">
        <v>101</v>
      </c>
      <c r="B103" s="29" t="s">
        <v>183</v>
      </c>
      <c r="C103" s="5" t="s">
        <v>184</v>
      </c>
      <c r="D103" s="29" t="s">
        <v>291</v>
      </c>
      <c r="E103" s="5">
        <v>2018</v>
      </c>
      <c r="F103" s="15">
        <v>2018</v>
      </c>
      <c r="G103" s="5">
        <v>3</v>
      </c>
      <c r="H103" s="26">
        <f>950000000*G103</f>
        <v>2850000000</v>
      </c>
    </row>
    <row r="104" spans="1:8" ht="31.5" x14ac:dyDescent="0.3">
      <c r="A104" s="39">
        <v>102</v>
      </c>
      <c r="B104" s="29" t="s">
        <v>185</v>
      </c>
      <c r="C104" s="5" t="s">
        <v>186</v>
      </c>
      <c r="D104" s="29" t="s">
        <v>292</v>
      </c>
      <c r="E104" s="7">
        <v>2016</v>
      </c>
      <c r="F104" s="6" t="s">
        <v>8</v>
      </c>
      <c r="G104" s="7">
        <v>1</v>
      </c>
      <c r="H104" s="21">
        <v>7750000</v>
      </c>
    </row>
    <row r="105" spans="1:8" ht="31.5" x14ac:dyDescent="0.3">
      <c r="A105" s="39">
        <v>103</v>
      </c>
      <c r="B105" s="29" t="s">
        <v>187</v>
      </c>
      <c r="C105" s="5" t="s">
        <v>188</v>
      </c>
      <c r="D105" s="34"/>
      <c r="E105" s="7">
        <v>2017</v>
      </c>
      <c r="F105" s="6" t="s">
        <v>163</v>
      </c>
      <c r="G105" s="7">
        <v>1</v>
      </c>
      <c r="H105" s="21">
        <v>405000000</v>
      </c>
    </row>
    <row r="106" spans="1:8" x14ac:dyDescent="0.3">
      <c r="A106" s="39">
        <v>104</v>
      </c>
      <c r="B106" s="29" t="s">
        <v>189</v>
      </c>
      <c r="C106" s="7" t="s">
        <v>190</v>
      </c>
      <c r="D106" s="29" t="s">
        <v>293</v>
      </c>
      <c r="E106" s="7">
        <v>2017</v>
      </c>
      <c r="F106" s="6" t="s">
        <v>163</v>
      </c>
      <c r="G106" s="7">
        <v>1</v>
      </c>
      <c r="H106" s="21">
        <v>298600000</v>
      </c>
    </row>
    <row r="107" spans="1:8" ht="31.5" x14ac:dyDescent="0.3">
      <c r="A107" s="39">
        <v>105</v>
      </c>
      <c r="B107" s="29" t="s">
        <v>191</v>
      </c>
      <c r="C107" s="5" t="s">
        <v>192</v>
      </c>
      <c r="D107" s="29" t="s">
        <v>294</v>
      </c>
      <c r="E107" s="7">
        <v>2017</v>
      </c>
      <c r="F107" s="6" t="s">
        <v>163</v>
      </c>
      <c r="G107" s="7">
        <v>1</v>
      </c>
      <c r="H107" s="21">
        <v>288800000</v>
      </c>
    </row>
    <row r="108" spans="1:8" ht="31.5" x14ac:dyDescent="0.3">
      <c r="A108" s="39">
        <v>106</v>
      </c>
      <c r="B108" s="29" t="s">
        <v>193</v>
      </c>
      <c r="C108" s="5" t="s">
        <v>194</v>
      </c>
      <c r="D108" s="29" t="s">
        <v>295</v>
      </c>
      <c r="E108" s="7">
        <v>2017</v>
      </c>
      <c r="F108" s="6" t="s">
        <v>163</v>
      </c>
      <c r="G108" s="7">
        <v>1</v>
      </c>
      <c r="H108" s="21">
        <v>2245880000</v>
      </c>
    </row>
    <row r="109" spans="1:8" ht="47.25" x14ac:dyDescent="0.3">
      <c r="A109" s="39">
        <v>107</v>
      </c>
      <c r="B109" s="29" t="s">
        <v>195</v>
      </c>
      <c r="C109" s="5" t="s">
        <v>196</v>
      </c>
      <c r="D109" s="34"/>
      <c r="E109" s="7">
        <v>2017</v>
      </c>
      <c r="F109" s="6" t="s">
        <v>163</v>
      </c>
      <c r="G109" s="7">
        <v>1</v>
      </c>
      <c r="H109" s="21">
        <v>478000000</v>
      </c>
    </row>
    <row r="110" spans="1:8" ht="47.25" x14ac:dyDescent="0.3">
      <c r="A110" s="39">
        <v>108</v>
      </c>
      <c r="B110" s="29" t="s">
        <v>197</v>
      </c>
      <c r="C110" s="5" t="s">
        <v>196</v>
      </c>
      <c r="D110" s="34"/>
      <c r="E110" s="7">
        <v>2017</v>
      </c>
      <c r="F110" s="6" t="s">
        <v>163</v>
      </c>
      <c r="G110" s="7">
        <v>1</v>
      </c>
      <c r="H110" s="21">
        <v>189000000</v>
      </c>
    </row>
    <row r="111" spans="1:8" ht="31.5" x14ac:dyDescent="0.3">
      <c r="A111" s="39">
        <v>109</v>
      </c>
      <c r="B111" s="29" t="s">
        <v>198</v>
      </c>
      <c r="C111" s="5" t="s">
        <v>199</v>
      </c>
      <c r="D111" s="29" t="s">
        <v>296</v>
      </c>
      <c r="E111" s="7"/>
      <c r="F111" s="6" t="s">
        <v>9</v>
      </c>
      <c r="G111" s="7">
        <v>2</v>
      </c>
      <c r="H111" s="21">
        <f>43000000*G111</f>
        <v>86000000</v>
      </c>
    </row>
    <row r="112" spans="1:8" ht="47.25" x14ac:dyDescent="0.3">
      <c r="A112" s="39">
        <v>110</v>
      </c>
      <c r="B112" s="29" t="s">
        <v>200</v>
      </c>
      <c r="C112" s="5" t="s">
        <v>201</v>
      </c>
      <c r="D112" s="29" t="s">
        <v>297</v>
      </c>
      <c r="E112" s="7">
        <v>2019</v>
      </c>
      <c r="F112" s="6" t="s">
        <v>9</v>
      </c>
      <c r="G112" s="7">
        <v>1</v>
      </c>
      <c r="H112" s="21">
        <v>754000000</v>
      </c>
    </row>
    <row r="113" spans="1:8" ht="47.25" x14ac:dyDescent="0.3">
      <c r="A113" s="39">
        <v>111</v>
      </c>
      <c r="B113" s="29" t="s">
        <v>202</v>
      </c>
      <c r="C113" s="5" t="s">
        <v>201</v>
      </c>
      <c r="D113" s="29" t="s">
        <v>298</v>
      </c>
      <c r="E113" s="7">
        <v>2019</v>
      </c>
      <c r="F113" s="6" t="s">
        <v>9</v>
      </c>
      <c r="G113" s="7">
        <v>1</v>
      </c>
      <c r="H113" s="21">
        <v>746000000</v>
      </c>
    </row>
    <row r="114" spans="1:8" ht="62.25" customHeight="1" x14ac:dyDescent="0.3">
      <c r="A114" s="39">
        <v>112</v>
      </c>
      <c r="B114" s="29" t="s">
        <v>203</v>
      </c>
      <c r="C114" s="5" t="s">
        <v>204</v>
      </c>
      <c r="D114" s="29" t="s">
        <v>299</v>
      </c>
      <c r="E114" s="6" t="s">
        <v>205</v>
      </c>
      <c r="F114" s="6" t="s">
        <v>9</v>
      </c>
      <c r="G114" s="7">
        <v>1</v>
      </c>
      <c r="H114" s="21">
        <v>138500000</v>
      </c>
    </row>
    <row r="115" spans="1:8" x14ac:dyDescent="0.3">
      <c r="A115" s="39">
        <v>113</v>
      </c>
      <c r="B115" s="28" t="s">
        <v>206</v>
      </c>
      <c r="C115" s="4" t="s">
        <v>5</v>
      </c>
      <c r="D115" s="28"/>
      <c r="E115" s="3">
        <v>2016</v>
      </c>
      <c r="F115" s="3">
        <v>2020</v>
      </c>
      <c r="G115" s="3">
        <v>1</v>
      </c>
      <c r="H115" s="20">
        <v>513000000</v>
      </c>
    </row>
    <row r="116" spans="1:8" ht="32.25" x14ac:dyDescent="0.3">
      <c r="A116" s="39">
        <v>114</v>
      </c>
      <c r="B116" s="42" t="s">
        <v>300</v>
      </c>
      <c r="C116" s="43" t="s">
        <v>301</v>
      </c>
      <c r="D116" s="44" t="s">
        <v>302</v>
      </c>
      <c r="E116" s="39">
        <v>2023</v>
      </c>
      <c r="F116" s="39">
        <v>2024</v>
      </c>
      <c r="G116" s="39">
        <v>1</v>
      </c>
      <c r="H116" s="45" t="s">
        <v>303</v>
      </c>
    </row>
    <row r="117" spans="1:8" ht="32.25" x14ac:dyDescent="0.3">
      <c r="A117" s="39">
        <v>115</v>
      </c>
      <c r="B117" s="42" t="s">
        <v>304</v>
      </c>
      <c r="C117" s="44" t="s">
        <v>308</v>
      </c>
      <c r="D117" s="43" t="s">
        <v>305</v>
      </c>
      <c r="E117" s="39">
        <v>2023</v>
      </c>
      <c r="F117" s="39">
        <v>2024</v>
      </c>
      <c r="G117" s="39">
        <v>5</v>
      </c>
      <c r="H117" s="45" t="s">
        <v>306</v>
      </c>
    </row>
    <row r="118" spans="1:8" ht="32.25" x14ac:dyDescent="0.3">
      <c r="A118" s="39">
        <v>116</v>
      </c>
      <c r="B118" s="46" t="s">
        <v>307</v>
      </c>
      <c r="C118" s="44" t="s">
        <v>308</v>
      </c>
      <c r="D118" s="43" t="s">
        <v>296</v>
      </c>
      <c r="E118" s="39">
        <v>2023</v>
      </c>
      <c r="F118" s="39">
        <v>2024</v>
      </c>
      <c r="G118" s="39">
        <v>3</v>
      </c>
      <c r="H118" s="45" t="s">
        <v>309</v>
      </c>
    </row>
  </sheetData>
  <autoFilter ref="A3:H118"/>
  <mergeCells count="1">
    <mergeCell ref="A1:H1"/>
  </mergeCells>
  <pageMargins left="0.75" right="0.45" top="0.5" bottom="0.5" header="0.3" footer="0.3"/>
  <pageSetup paperSize="9" fitToHeight="0" orientation="landscape" verticalDpi="0" r:id="rId1"/>
  <rowBreaks count="5" manualBreakCount="5">
    <brk id="33" max="7" man="1"/>
    <brk id="54" max="16383" man="1"/>
    <brk id="66" max="16383" man="1"/>
    <brk id="94" max="16383" man="1"/>
    <brk id="10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TBYT cả viện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2024-04-09T09:17:01Z</cp:lastPrinted>
  <dcterms:created xsi:type="dcterms:W3CDTF">2024-04-02T01:48:27Z</dcterms:created>
  <dcterms:modified xsi:type="dcterms:W3CDTF">2024-07-03T08:40:34Z</dcterms:modified>
</cp:coreProperties>
</file>